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Contest Score sheet" sheetId="1" r:id="rId1"/>
    <sheet name="Doubles Calculations" sheetId="2" r:id="rId2"/>
    <sheet name="Shots Misses" sheetId="3" r:id="rId3"/>
  </sheets>
  <definedNames>
    <definedName name="_xlnm._FilterDatabase" localSheetId="0" hidden="1">'Contest Score sheet'!$A$4:$AT$55</definedName>
    <definedName name="_xlnm.Print_Area" localSheetId="0">'Contest Score sheet'!$A$1:$AT$55</definedName>
  </definedNames>
  <calcPr calcId="145621"/>
</workbook>
</file>

<file path=xl/calcChain.xml><?xml version="1.0" encoding="utf-8"?>
<calcChain xmlns="http://schemas.openxmlformats.org/spreadsheetml/2006/main"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BX40" i="1"/>
  <c r="BW40" i="1"/>
  <c r="BV40" i="1"/>
  <c r="BY40" i="1" s="1"/>
  <c r="BZ40" i="1" s="1"/>
  <c r="CA40" i="1" s="1"/>
  <c r="AS14" i="1" s="1"/>
  <c r="BS40" i="1"/>
  <c r="BT40" i="1" s="1"/>
  <c r="BU40" i="1" s="1"/>
  <c r="AP14" i="1" s="1"/>
  <c r="BR40" i="1"/>
  <c r="BQ40" i="1"/>
  <c r="BP40" i="1"/>
  <c r="BL40" i="1"/>
  <c r="BK40" i="1"/>
  <c r="BJ40" i="1"/>
  <c r="BF40" i="1"/>
  <c r="BE40" i="1"/>
  <c r="BD40" i="1"/>
  <c r="BC40" i="1"/>
  <c r="BB40" i="1"/>
  <c r="BA40" i="1"/>
  <c r="AZ40" i="1"/>
  <c r="AY40" i="1"/>
  <c r="AX40" i="1"/>
  <c r="AW40" i="1"/>
  <c r="AJ14" i="1"/>
  <c r="AD14" i="1"/>
  <c r="X14" i="1"/>
  <c r="R14" i="1"/>
  <c r="I14" i="1"/>
  <c r="H14" i="1"/>
  <c r="G14" i="1"/>
  <c r="F14" i="1"/>
  <c r="BX39" i="1"/>
  <c r="BW39" i="1"/>
  <c r="BV39" i="1"/>
  <c r="BS39" i="1"/>
  <c r="BT39" i="1" s="1"/>
  <c r="BU39" i="1" s="1"/>
  <c r="AP21" i="1" s="1"/>
  <c r="BR39" i="1"/>
  <c r="BQ39" i="1"/>
  <c r="BP39" i="1"/>
  <c r="BL39" i="1"/>
  <c r="BK39" i="1"/>
  <c r="BM39" i="1" s="1"/>
  <c r="BN39" i="1" s="1"/>
  <c r="BO39" i="1" s="1"/>
  <c r="AM21" i="1" s="1"/>
  <c r="BJ39" i="1"/>
  <c r="BF39" i="1"/>
  <c r="BE39" i="1"/>
  <c r="BD39" i="1"/>
  <c r="BC39" i="1"/>
  <c r="BB39" i="1"/>
  <c r="BA39" i="1"/>
  <c r="AZ39" i="1"/>
  <c r="AY39" i="1"/>
  <c r="AX39" i="1"/>
  <c r="AW39" i="1"/>
  <c r="AJ21" i="1"/>
  <c r="AD21" i="1"/>
  <c r="X21" i="1"/>
  <c r="R21" i="1"/>
  <c r="I21" i="1"/>
  <c r="H21" i="1"/>
  <c r="G21" i="1"/>
  <c r="F21" i="1"/>
  <c r="BX41" i="1"/>
  <c r="BW41" i="1"/>
  <c r="BV41" i="1"/>
  <c r="BY41" i="1" s="1"/>
  <c r="BZ41" i="1" s="1"/>
  <c r="CA41" i="1" s="1"/>
  <c r="AS41" i="1" s="1"/>
  <c r="BR41" i="1"/>
  <c r="BQ41" i="1"/>
  <c r="BP41" i="1"/>
  <c r="BS41" i="1" s="1"/>
  <c r="BT41" i="1" s="1"/>
  <c r="BU41" i="1" s="1"/>
  <c r="AP41" i="1" s="1"/>
  <c r="BL41" i="1"/>
  <c r="BK41" i="1"/>
  <c r="BJ41" i="1"/>
  <c r="BF41" i="1"/>
  <c r="BE41" i="1"/>
  <c r="BD41" i="1"/>
  <c r="BC41" i="1"/>
  <c r="BB41" i="1"/>
  <c r="BA41" i="1"/>
  <c r="AZ41" i="1"/>
  <c r="AY41" i="1"/>
  <c r="AX41" i="1"/>
  <c r="AW41" i="1"/>
  <c r="AJ41" i="1"/>
  <c r="AD41" i="1"/>
  <c r="X41" i="1"/>
  <c r="R41" i="1"/>
  <c r="I41" i="1"/>
  <c r="H41" i="1"/>
  <c r="G41" i="1"/>
  <c r="F41" i="1"/>
  <c r="BY39" i="1" l="1"/>
  <c r="BZ39" i="1" s="1"/>
  <c r="CA39" i="1" s="1"/>
  <c r="AS21" i="1" s="1"/>
  <c r="BM40" i="1"/>
  <c r="BN40" i="1" s="1"/>
  <c r="BO40" i="1" s="1"/>
  <c r="AM14" i="1" s="1"/>
  <c r="BG39" i="1"/>
  <c r="BG40" i="1"/>
  <c r="AT14" i="1"/>
  <c r="AT21" i="1"/>
  <c r="C21" i="1" s="1"/>
  <c r="C14" i="1"/>
  <c r="AT41" i="1"/>
  <c r="C41" i="1" s="1"/>
  <c r="BG41" i="1"/>
  <c r="BM41" i="1"/>
  <c r="BN41" i="1" s="1"/>
  <c r="BO41" i="1" s="1"/>
  <c r="AM41" i="1" s="1"/>
  <c r="X6" i="1"/>
  <c r="X25" i="1"/>
  <c r="BJ38" i="1"/>
  <c r="BK38" i="1"/>
  <c r="BL38" i="1"/>
  <c r="BP38" i="1"/>
  <c r="BQ38" i="1"/>
  <c r="BR38" i="1"/>
  <c r="BV38" i="1"/>
  <c r="BW38" i="1"/>
  <c r="BX38" i="1"/>
  <c r="BJ5" i="1"/>
  <c r="BK5" i="1"/>
  <c r="BL5" i="1"/>
  <c r="BP5" i="1"/>
  <c r="BQ5" i="1"/>
  <c r="BR5" i="1"/>
  <c r="BV5" i="1"/>
  <c r="BW5" i="1"/>
  <c r="BX5" i="1"/>
  <c r="BJ6" i="1"/>
  <c r="BK6" i="1"/>
  <c r="BL6" i="1"/>
  <c r="BP6" i="1"/>
  <c r="BQ6" i="1"/>
  <c r="BR6" i="1"/>
  <c r="BV6" i="1"/>
  <c r="BW6" i="1"/>
  <c r="BX6" i="1"/>
  <c r="BJ7" i="1"/>
  <c r="BK7" i="1"/>
  <c r="BL7" i="1"/>
  <c r="BP7" i="1"/>
  <c r="BQ7" i="1"/>
  <c r="BR7" i="1"/>
  <c r="BV7" i="1"/>
  <c r="BW7" i="1"/>
  <c r="BX7" i="1"/>
  <c r="BJ8" i="1"/>
  <c r="BK8" i="1"/>
  <c r="BL8" i="1"/>
  <c r="BP8" i="1"/>
  <c r="BQ8" i="1"/>
  <c r="BR8" i="1"/>
  <c r="BV8" i="1"/>
  <c r="BW8" i="1"/>
  <c r="BX8" i="1"/>
  <c r="BJ9" i="1"/>
  <c r="BK9" i="1"/>
  <c r="BL9" i="1"/>
  <c r="BP9" i="1"/>
  <c r="BQ9" i="1"/>
  <c r="BR9" i="1"/>
  <c r="BV9" i="1"/>
  <c r="BW9" i="1"/>
  <c r="BX9" i="1"/>
  <c r="BJ10" i="1"/>
  <c r="BK10" i="1"/>
  <c r="BL10" i="1"/>
  <c r="BP10" i="1"/>
  <c r="BQ10" i="1"/>
  <c r="BR10" i="1"/>
  <c r="BV10" i="1"/>
  <c r="BW10" i="1"/>
  <c r="BX10" i="1"/>
  <c r="BJ11" i="1"/>
  <c r="BK11" i="1"/>
  <c r="BL11" i="1"/>
  <c r="BP11" i="1"/>
  <c r="BQ11" i="1"/>
  <c r="BR11" i="1"/>
  <c r="BV11" i="1"/>
  <c r="BW11" i="1"/>
  <c r="BX11" i="1"/>
  <c r="BJ12" i="1"/>
  <c r="BK12" i="1"/>
  <c r="BL12" i="1"/>
  <c r="BP12" i="1"/>
  <c r="BQ12" i="1"/>
  <c r="BR12" i="1"/>
  <c r="BV12" i="1"/>
  <c r="BW12" i="1"/>
  <c r="BX12" i="1"/>
  <c r="BJ13" i="1"/>
  <c r="BK13" i="1"/>
  <c r="BL13" i="1"/>
  <c r="BP13" i="1"/>
  <c r="BQ13" i="1"/>
  <c r="BR13" i="1"/>
  <c r="BV13" i="1"/>
  <c r="BW13" i="1"/>
  <c r="BX13" i="1"/>
  <c r="BJ14" i="1"/>
  <c r="BK14" i="1"/>
  <c r="BL14" i="1"/>
  <c r="BP14" i="1"/>
  <c r="BQ14" i="1"/>
  <c r="BR14" i="1"/>
  <c r="BV14" i="1"/>
  <c r="BW14" i="1"/>
  <c r="BX14" i="1"/>
  <c r="BJ15" i="1"/>
  <c r="BK15" i="1"/>
  <c r="BL15" i="1"/>
  <c r="BP15" i="1"/>
  <c r="BQ15" i="1"/>
  <c r="BR15" i="1"/>
  <c r="BV15" i="1"/>
  <c r="BW15" i="1"/>
  <c r="BX15" i="1"/>
  <c r="BJ16" i="1"/>
  <c r="BK16" i="1"/>
  <c r="BL16" i="1"/>
  <c r="BP16" i="1"/>
  <c r="BQ16" i="1"/>
  <c r="BR16" i="1"/>
  <c r="BV16" i="1"/>
  <c r="BW16" i="1"/>
  <c r="BX16" i="1"/>
  <c r="BJ17" i="1"/>
  <c r="BK17" i="1"/>
  <c r="BL17" i="1"/>
  <c r="BP17" i="1"/>
  <c r="BQ17" i="1"/>
  <c r="BR17" i="1"/>
  <c r="BV17" i="1"/>
  <c r="BW17" i="1"/>
  <c r="BX17" i="1"/>
  <c r="BJ18" i="1"/>
  <c r="BK18" i="1"/>
  <c r="BL18" i="1"/>
  <c r="BP18" i="1"/>
  <c r="BQ18" i="1"/>
  <c r="BR18" i="1"/>
  <c r="BV18" i="1"/>
  <c r="BW18" i="1"/>
  <c r="BX18" i="1"/>
  <c r="BJ19" i="1"/>
  <c r="BK19" i="1"/>
  <c r="BL19" i="1"/>
  <c r="BP19" i="1"/>
  <c r="BQ19" i="1"/>
  <c r="BR19" i="1"/>
  <c r="BV19" i="1"/>
  <c r="BW19" i="1"/>
  <c r="BX19" i="1"/>
  <c r="BJ20" i="1"/>
  <c r="BK20" i="1"/>
  <c r="BL20" i="1"/>
  <c r="BP20" i="1"/>
  <c r="BQ20" i="1"/>
  <c r="BR20" i="1"/>
  <c r="BV20" i="1"/>
  <c r="BW20" i="1"/>
  <c r="BX20" i="1"/>
  <c r="BJ21" i="1"/>
  <c r="BK21" i="1"/>
  <c r="BL21" i="1"/>
  <c r="BP21" i="1"/>
  <c r="BQ21" i="1"/>
  <c r="BR21" i="1"/>
  <c r="BV21" i="1"/>
  <c r="BW21" i="1"/>
  <c r="BX21" i="1"/>
  <c r="BJ22" i="1"/>
  <c r="BK22" i="1"/>
  <c r="BL22" i="1"/>
  <c r="BP22" i="1"/>
  <c r="BQ22" i="1"/>
  <c r="BR22" i="1"/>
  <c r="BV22" i="1"/>
  <c r="BW22" i="1"/>
  <c r="BX22" i="1"/>
  <c r="BJ23" i="1"/>
  <c r="BK23" i="1"/>
  <c r="BL23" i="1"/>
  <c r="BP23" i="1"/>
  <c r="BQ23" i="1"/>
  <c r="BR23" i="1"/>
  <c r="BV23" i="1"/>
  <c r="BW23" i="1"/>
  <c r="BX23" i="1"/>
  <c r="BJ24" i="1"/>
  <c r="BK24" i="1"/>
  <c r="BL24" i="1"/>
  <c r="BP24" i="1"/>
  <c r="BQ24" i="1"/>
  <c r="BR24" i="1"/>
  <c r="BV24" i="1"/>
  <c r="BW24" i="1"/>
  <c r="BX24" i="1"/>
  <c r="BJ25" i="1"/>
  <c r="BK25" i="1"/>
  <c r="BL25" i="1"/>
  <c r="BP25" i="1"/>
  <c r="BQ25" i="1"/>
  <c r="BR25" i="1"/>
  <c r="BV25" i="1"/>
  <c r="BW25" i="1"/>
  <c r="BX25" i="1"/>
  <c r="BJ26" i="1"/>
  <c r="BK26" i="1"/>
  <c r="BL26" i="1"/>
  <c r="BP26" i="1"/>
  <c r="BQ26" i="1"/>
  <c r="BR26" i="1"/>
  <c r="BV26" i="1"/>
  <c r="BW26" i="1"/>
  <c r="BX26" i="1"/>
  <c r="BJ27" i="1"/>
  <c r="BK27" i="1"/>
  <c r="BL27" i="1"/>
  <c r="BP27" i="1"/>
  <c r="BQ27" i="1"/>
  <c r="BR27" i="1"/>
  <c r="BV27" i="1"/>
  <c r="BW27" i="1"/>
  <c r="BX27" i="1"/>
  <c r="BJ28" i="1"/>
  <c r="BK28" i="1"/>
  <c r="BL28" i="1"/>
  <c r="BP28" i="1"/>
  <c r="BQ28" i="1"/>
  <c r="BR28" i="1"/>
  <c r="BV28" i="1"/>
  <c r="BW28" i="1"/>
  <c r="BX28" i="1"/>
  <c r="BJ29" i="1"/>
  <c r="BK29" i="1"/>
  <c r="BL29" i="1"/>
  <c r="BP29" i="1"/>
  <c r="BQ29" i="1"/>
  <c r="BR29" i="1"/>
  <c r="BV29" i="1"/>
  <c r="BW29" i="1"/>
  <c r="BX29" i="1"/>
  <c r="BJ30" i="1"/>
  <c r="BK30" i="1"/>
  <c r="BL30" i="1"/>
  <c r="BP30" i="1"/>
  <c r="BQ30" i="1"/>
  <c r="BR30" i="1"/>
  <c r="BV30" i="1"/>
  <c r="BW30" i="1"/>
  <c r="BX30" i="1"/>
  <c r="BJ31" i="1"/>
  <c r="BK31" i="1"/>
  <c r="BL31" i="1"/>
  <c r="BP31" i="1"/>
  <c r="BQ31" i="1"/>
  <c r="BR31" i="1"/>
  <c r="BV31" i="1"/>
  <c r="BW31" i="1"/>
  <c r="BX31" i="1"/>
  <c r="BJ32" i="1"/>
  <c r="BK32" i="1"/>
  <c r="BL32" i="1"/>
  <c r="BP32" i="1"/>
  <c r="BQ32" i="1"/>
  <c r="BR32" i="1"/>
  <c r="BV32" i="1"/>
  <c r="BW32" i="1"/>
  <c r="BX32" i="1"/>
  <c r="BJ33" i="1"/>
  <c r="BK33" i="1"/>
  <c r="BL33" i="1"/>
  <c r="BP33" i="1"/>
  <c r="BQ33" i="1"/>
  <c r="BR33" i="1"/>
  <c r="BV33" i="1"/>
  <c r="BW33" i="1"/>
  <c r="BX33" i="1"/>
  <c r="BJ34" i="1"/>
  <c r="BK34" i="1"/>
  <c r="BL34" i="1"/>
  <c r="BP34" i="1"/>
  <c r="BQ34" i="1"/>
  <c r="BR34" i="1"/>
  <c r="BV34" i="1"/>
  <c r="BW34" i="1"/>
  <c r="BX34" i="1"/>
  <c r="BJ35" i="1"/>
  <c r="BK35" i="1"/>
  <c r="BL35" i="1"/>
  <c r="BP35" i="1"/>
  <c r="BQ35" i="1"/>
  <c r="BR35" i="1"/>
  <c r="BV35" i="1"/>
  <c r="BW35" i="1"/>
  <c r="BX35" i="1"/>
  <c r="BJ36" i="1"/>
  <c r="BK36" i="1"/>
  <c r="BL36" i="1"/>
  <c r="BP36" i="1"/>
  <c r="BQ36" i="1"/>
  <c r="BR36" i="1"/>
  <c r="BV36" i="1"/>
  <c r="BW36" i="1"/>
  <c r="BX36" i="1"/>
  <c r="BJ37" i="1"/>
  <c r="BK37" i="1"/>
  <c r="BL37" i="1"/>
  <c r="BP37" i="1"/>
  <c r="BQ37" i="1"/>
  <c r="BR37" i="1"/>
  <c r="BV37" i="1"/>
  <c r="BW37" i="1"/>
  <c r="BX37" i="1"/>
  <c r="BJ42" i="1"/>
  <c r="BK42" i="1"/>
  <c r="BL42" i="1"/>
  <c r="BP42" i="1"/>
  <c r="BQ42" i="1"/>
  <c r="BR42" i="1"/>
  <c r="BV42" i="1"/>
  <c r="BW42" i="1"/>
  <c r="BX42" i="1"/>
  <c r="BJ43" i="1"/>
  <c r="BK43" i="1"/>
  <c r="BL43" i="1"/>
  <c r="BP43" i="1"/>
  <c r="BQ43" i="1"/>
  <c r="BR43" i="1"/>
  <c r="BV43" i="1"/>
  <c r="BW43" i="1"/>
  <c r="BX43" i="1"/>
  <c r="BJ44" i="1"/>
  <c r="BK44" i="1"/>
  <c r="BL44" i="1"/>
  <c r="BP44" i="1"/>
  <c r="BQ44" i="1"/>
  <c r="BR44" i="1"/>
  <c r="BV44" i="1"/>
  <c r="BW44" i="1"/>
  <c r="BX44" i="1"/>
  <c r="BJ45" i="1"/>
  <c r="BK45" i="1"/>
  <c r="BL45" i="1"/>
  <c r="BP45" i="1"/>
  <c r="BQ45" i="1"/>
  <c r="BR45" i="1"/>
  <c r="BV45" i="1"/>
  <c r="BW45" i="1"/>
  <c r="BX45" i="1"/>
  <c r="BJ46" i="1"/>
  <c r="BK46" i="1"/>
  <c r="BL46" i="1"/>
  <c r="BP46" i="1"/>
  <c r="BQ46" i="1"/>
  <c r="BR46" i="1"/>
  <c r="BV46" i="1"/>
  <c r="BW46" i="1"/>
  <c r="BX46" i="1"/>
  <c r="BJ47" i="1"/>
  <c r="BK47" i="1"/>
  <c r="BL47" i="1"/>
  <c r="BP47" i="1"/>
  <c r="BQ47" i="1"/>
  <c r="BR47" i="1"/>
  <c r="BV47" i="1"/>
  <c r="BW47" i="1"/>
  <c r="BX47" i="1"/>
  <c r="BJ48" i="1"/>
  <c r="BK48" i="1"/>
  <c r="BL48" i="1"/>
  <c r="BP48" i="1"/>
  <c r="BQ48" i="1"/>
  <c r="BR48" i="1"/>
  <c r="BV48" i="1"/>
  <c r="BY48" i="1" s="1"/>
  <c r="BZ48" i="1" s="1"/>
  <c r="CA48" i="1" s="1"/>
  <c r="BW48" i="1"/>
  <c r="BX48" i="1"/>
  <c r="BJ49" i="1"/>
  <c r="BK49" i="1"/>
  <c r="BL49" i="1"/>
  <c r="BP49" i="1"/>
  <c r="BQ49" i="1"/>
  <c r="BR49" i="1"/>
  <c r="BV49" i="1"/>
  <c r="BW49" i="1"/>
  <c r="BX49" i="1"/>
  <c r="BJ50" i="1"/>
  <c r="BM50" i="1" s="1"/>
  <c r="BN50" i="1" s="1"/>
  <c r="BO50" i="1" s="1"/>
  <c r="BK50" i="1"/>
  <c r="BL50" i="1"/>
  <c r="BP50" i="1"/>
  <c r="BQ50" i="1"/>
  <c r="BR50" i="1"/>
  <c r="BV50" i="1"/>
  <c r="BW50" i="1"/>
  <c r="BX50" i="1"/>
  <c r="BJ51" i="1"/>
  <c r="BK51" i="1"/>
  <c r="BL51" i="1"/>
  <c r="BP51" i="1"/>
  <c r="BQ51" i="1"/>
  <c r="BR51" i="1"/>
  <c r="BV51" i="1"/>
  <c r="BW51" i="1"/>
  <c r="BX51" i="1"/>
  <c r="BJ52" i="1"/>
  <c r="BK52" i="1"/>
  <c r="BL52" i="1"/>
  <c r="BP52" i="1"/>
  <c r="BQ52" i="1"/>
  <c r="BR52" i="1"/>
  <c r="BV52" i="1"/>
  <c r="BY52" i="1" s="1"/>
  <c r="BZ52" i="1" s="1"/>
  <c r="CA52" i="1" s="1"/>
  <c r="BW52" i="1"/>
  <c r="BX52" i="1"/>
  <c r="BJ53" i="1"/>
  <c r="BK53" i="1"/>
  <c r="BL53" i="1"/>
  <c r="BP53" i="1"/>
  <c r="BQ53" i="1"/>
  <c r="BR53" i="1"/>
  <c r="BV53" i="1"/>
  <c r="BW53" i="1"/>
  <c r="BX53" i="1"/>
  <c r="BJ54" i="1"/>
  <c r="BK54" i="1"/>
  <c r="BL54" i="1"/>
  <c r="BP54" i="1"/>
  <c r="BQ54" i="1"/>
  <c r="BR54" i="1"/>
  <c r="BV54" i="1"/>
  <c r="BW54" i="1"/>
  <c r="BX54" i="1"/>
  <c r="BJ55" i="1"/>
  <c r="BK55" i="1"/>
  <c r="BL55" i="1"/>
  <c r="BP55" i="1"/>
  <c r="BS55" i="1" s="1"/>
  <c r="BT55" i="1" s="1"/>
  <c r="BU55" i="1" s="1"/>
  <c r="BQ55" i="1"/>
  <c r="BR55" i="1"/>
  <c r="BV55" i="1"/>
  <c r="BW55" i="1"/>
  <c r="BX55" i="1"/>
  <c r="AW38" i="1"/>
  <c r="AX38" i="1"/>
  <c r="AY38" i="1"/>
  <c r="AZ38" i="1"/>
  <c r="BA38" i="1"/>
  <c r="BB38" i="1"/>
  <c r="BC38" i="1"/>
  <c r="BD38" i="1"/>
  <c r="BE38" i="1"/>
  <c r="BF38" i="1"/>
  <c r="AW5" i="1"/>
  <c r="AX5" i="1"/>
  <c r="AY5" i="1"/>
  <c r="AZ5" i="1"/>
  <c r="BA5" i="1"/>
  <c r="BB5" i="1"/>
  <c r="BC5" i="1"/>
  <c r="BD5" i="1"/>
  <c r="BE5" i="1"/>
  <c r="BF5" i="1"/>
  <c r="AW6" i="1"/>
  <c r="AX6" i="1"/>
  <c r="AY6" i="1"/>
  <c r="AZ6" i="1"/>
  <c r="BA6" i="1"/>
  <c r="BB6" i="1"/>
  <c r="BC6" i="1"/>
  <c r="BD6" i="1"/>
  <c r="BE6" i="1"/>
  <c r="BF6" i="1"/>
  <c r="AW7" i="1"/>
  <c r="AX7" i="1"/>
  <c r="AY7" i="1"/>
  <c r="AZ7" i="1"/>
  <c r="BA7" i="1"/>
  <c r="BB7" i="1"/>
  <c r="BC7" i="1"/>
  <c r="BD7" i="1"/>
  <c r="BE7" i="1"/>
  <c r="BF7" i="1"/>
  <c r="AW8" i="1"/>
  <c r="AX8" i="1"/>
  <c r="AY8" i="1"/>
  <c r="AZ8" i="1"/>
  <c r="BA8" i="1"/>
  <c r="BB8" i="1"/>
  <c r="BC8" i="1"/>
  <c r="BD8" i="1"/>
  <c r="BE8" i="1"/>
  <c r="BF8" i="1"/>
  <c r="AW9" i="1"/>
  <c r="AX9" i="1"/>
  <c r="AY9" i="1"/>
  <c r="AZ9" i="1"/>
  <c r="BA9" i="1"/>
  <c r="BB9" i="1"/>
  <c r="BC9" i="1"/>
  <c r="BD9" i="1"/>
  <c r="BE9" i="1"/>
  <c r="BF9" i="1"/>
  <c r="AW10" i="1"/>
  <c r="AX10" i="1"/>
  <c r="AY10" i="1"/>
  <c r="AZ10" i="1"/>
  <c r="BA10" i="1"/>
  <c r="BB10" i="1"/>
  <c r="BC10" i="1"/>
  <c r="BD10" i="1"/>
  <c r="BE10" i="1"/>
  <c r="BF10" i="1"/>
  <c r="AW11" i="1"/>
  <c r="AX11" i="1"/>
  <c r="AY11" i="1"/>
  <c r="AZ11" i="1"/>
  <c r="BA11" i="1"/>
  <c r="BB11" i="1"/>
  <c r="BC11" i="1"/>
  <c r="BD11" i="1"/>
  <c r="BE11" i="1"/>
  <c r="BF11" i="1"/>
  <c r="AW12" i="1"/>
  <c r="AX12" i="1"/>
  <c r="AY12" i="1"/>
  <c r="AZ12" i="1"/>
  <c r="BA12" i="1"/>
  <c r="BB12" i="1"/>
  <c r="BC12" i="1"/>
  <c r="BD12" i="1"/>
  <c r="BE12" i="1"/>
  <c r="BF12" i="1"/>
  <c r="AW13" i="1"/>
  <c r="AX13" i="1"/>
  <c r="AY13" i="1"/>
  <c r="AZ13" i="1"/>
  <c r="BA13" i="1"/>
  <c r="BB13" i="1"/>
  <c r="BC13" i="1"/>
  <c r="BD13" i="1"/>
  <c r="BE13" i="1"/>
  <c r="BF13" i="1"/>
  <c r="AW14" i="1"/>
  <c r="AX14" i="1"/>
  <c r="AY14" i="1"/>
  <c r="AZ14" i="1"/>
  <c r="BA14" i="1"/>
  <c r="BB14" i="1"/>
  <c r="BC14" i="1"/>
  <c r="BD14" i="1"/>
  <c r="BE14" i="1"/>
  <c r="BF14" i="1"/>
  <c r="AW15" i="1"/>
  <c r="AX15" i="1"/>
  <c r="AY15" i="1"/>
  <c r="AZ15" i="1"/>
  <c r="BA15" i="1"/>
  <c r="BB15" i="1"/>
  <c r="BC15" i="1"/>
  <c r="BD15" i="1"/>
  <c r="BE15" i="1"/>
  <c r="BF15" i="1"/>
  <c r="AW16" i="1"/>
  <c r="AX16" i="1"/>
  <c r="AY16" i="1"/>
  <c r="AZ16" i="1"/>
  <c r="BA16" i="1"/>
  <c r="BB16" i="1"/>
  <c r="BC16" i="1"/>
  <c r="BD16" i="1"/>
  <c r="BE16" i="1"/>
  <c r="BF16" i="1"/>
  <c r="AW17" i="1"/>
  <c r="AX17" i="1"/>
  <c r="AY17" i="1"/>
  <c r="AZ17" i="1"/>
  <c r="BA17" i="1"/>
  <c r="BB17" i="1"/>
  <c r="BC17" i="1"/>
  <c r="BD17" i="1"/>
  <c r="BE17" i="1"/>
  <c r="BF17" i="1"/>
  <c r="AW18" i="1"/>
  <c r="AX18" i="1"/>
  <c r="AY18" i="1"/>
  <c r="AZ18" i="1"/>
  <c r="BA18" i="1"/>
  <c r="BB18" i="1"/>
  <c r="BC18" i="1"/>
  <c r="BD18" i="1"/>
  <c r="BE18" i="1"/>
  <c r="BF18" i="1"/>
  <c r="AW19" i="1"/>
  <c r="AX19" i="1"/>
  <c r="AY19" i="1"/>
  <c r="AZ19" i="1"/>
  <c r="BA19" i="1"/>
  <c r="BB19" i="1"/>
  <c r="BC19" i="1"/>
  <c r="BD19" i="1"/>
  <c r="BE19" i="1"/>
  <c r="BF19" i="1"/>
  <c r="AW20" i="1"/>
  <c r="AX20" i="1"/>
  <c r="AY20" i="1"/>
  <c r="AZ20" i="1"/>
  <c r="BA20" i="1"/>
  <c r="BB20" i="1"/>
  <c r="BC20" i="1"/>
  <c r="BD20" i="1"/>
  <c r="BE20" i="1"/>
  <c r="BF20" i="1"/>
  <c r="AW21" i="1"/>
  <c r="AX21" i="1"/>
  <c r="AY21" i="1"/>
  <c r="AZ21" i="1"/>
  <c r="BA21" i="1"/>
  <c r="BB21" i="1"/>
  <c r="BC21" i="1"/>
  <c r="BD21" i="1"/>
  <c r="BE21" i="1"/>
  <c r="BF21" i="1"/>
  <c r="AW22" i="1"/>
  <c r="AX22" i="1"/>
  <c r="AY22" i="1"/>
  <c r="AZ22" i="1"/>
  <c r="BA22" i="1"/>
  <c r="BB22" i="1"/>
  <c r="BC22" i="1"/>
  <c r="BD22" i="1"/>
  <c r="BE22" i="1"/>
  <c r="BF22" i="1"/>
  <c r="AW23" i="1"/>
  <c r="AX23" i="1"/>
  <c r="AY23" i="1"/>
  <c r="AZ23" i="1"/>
  <c r="BA23" i="1"/>
  <c r="BB23" i="1"/>
  <c r="BC23" i="1"/>
  <c r="BD23" i="1"/>
  <c r="BE23" i="1"/>
  <c r="BF23" i="1"/>
  <c r="AW24" i="1"/>
  <c r="AX24" i="1"/>
  <c r="AY24" i="1"/>
  <c r="AZ24" i="1"/>
  <c r="BA24" i="1"/>
  <c r="BB24" i="1"/>
  <c r="BC24" i="1"/>
  <c r="BD24" i="1"/>
  <c r="BE24" i="1"/>
  <c r="BF24" i="1"/>
  <c r="AW25" i="1"/>
  <c r="AX25" i="1"/>
  <c r="AY25" i="1"/>
  <c r="AZ25" i="1"/>
  <c r="BA25" i="1"/>
  <c r="BB25" i="1"/>
  <c r="BC25" i="1"/>
  <c r="BD25" i="1"/>
  <c r="BE25" i="1"/>
  <c r="BF25" i="1"/>
  <c r="AW26" i="1"/>
  <c r="AX26" i="1"/>
  <c r="AY26" i="1"/>
  <c r="AZ26" i="1"/>
  <c r="BA26" i="1"/>
  <c r="BB26" i="1"/>
  <c r="BC26" i="1"/>
  <c r="BD26" i="1"/>
  <c r="BE26" i="1"/>
  <c r="BF26" i="1"/>
  <c r="AW27" i="1"/>
  <c r="AX27" i="1"/>
  <c r="AY27" i="1"/>
  <c r="AZ27" i="1"/>
  <c r="BA27" i="1"/>
  <c r="BB27" i="1"/>
  <c r="BC27" i="1"/>
  <c r="BD27" i="1"/>
  <c r="BE27" i="1"/>
  <c r="BF27" i="1"/>
  <c r="AW28" i="1"/>
  <c r="AX28" i="1"/>
  <c r="AY28" i="1"/>
  <c r="AZ28" i="1"/>
  <c r="BA28" i="1"/>
  <c r="BB28" i="1"/>
  <c r="BC28" i="1"/>
  <c r="BD28" i="1"/>
  <c r="BE28" i="1"/>
  <c r="BF28" i="1"/>
  <c r="AW29" i="1"/>
  <c r="AX29" i="1"/>
  <c r="AY29" i="1"/>
  <c r="AZ29" i="1"/>
  <c r="BA29" i="1"/>
  <c r="BB29" i="1"/>
  <c r="BC29" i="1"/>
  <c r="BD29" i="1"/>
  <c r="BE29" i="1"/>
  <c r="BF29" i="1"/>
  <c r="AW30" i="1"/>
  <c r="AX30" i="1"/>
  <c r="AY30" i="1"/>
  <c r="AZ30" i="1"/>
  <c r="BA30" i="1"/>
  <c r="BB30" i="1"/>
  <c r="BC30" i="1"/>
  <c r="BD30" i="1"/>
  <c r="BE30" i="1"/>
  <c r="BF30" i="1"/>
  <c r="AW31" i="1"/>
  <c r="AX31" i="1"/>
  <c r="AY31" i="1"/>
  <c r="AZ31" i="1"/>
  <c r="BA31" i="1"/>
  <c r="BB31" i="1"/>
  <c r="BC31" i="1"/>
  <c r="BD31" i="1"/>
  <c r="BE31" i="1"/>
  <c r="BF31" i="1"/>
  <c r="AW32" i="1"/>
  <c r="AX32" i="1"/>
  <c r="AY32" i="1"/>
  <c r="AZ32" i="1"/>
  <c r="BA32" i="1"/>
  <c r="BB32" i="1"/>
  <c r="BC32" i="1"/>
  <c r="BD32" i="1"/>
  <c r="BE32" i="1"/>
  <c r="BF32" i="1"/>
  <c r="AW33" i="1"/>
  <c r="AX33" i="1"/>
  <c r="AY33" i="1"/>
  <c r="AZ33" i="1"/>
  <c r="BA33" i="1"/>
  <c r="BB33" i="1"/>
  <c r="BC33" i="1"/>
  <c r="BD33" i="1"/>
  <c r="BE33" i="1"/>
  <c r="BF33" i="1"/>
  <c r="AW34" i="1"/>
  <c r="AX34" i="1"/>
  <c r="AY34" i="1"/>
  <c r="AZ34" i="1"/>
  <c r="BA34" i="1"/>
  <c r="BB34" i="1"/>
  <c r="BC34" i="1"/>
  <c r="BD34" i="1"/>
  <c r="BE34" i="1"/>
  <c r="BF34" i="1"/>
  <c r="AW35" i="1"/>
  <c r="AX35" i="1"/>
  <c r="AY35" i="1"/>
  <c r="AZ35" i="1"/>
  <c r="BA35" i="1"/>
  <c r="BB35" i="1"/>
  <c r="BC35" i="1"/>
  <c r="BD35" i="1"/>
  <c r="BE35" i="1"/>
  <c r="BF35" i="1"/>
  <c r="AW36" i="1"/>
  <c r="AX36" i="1"/>
  <c r="AY36" i="1"/>
  <c r="AZ36" i="1"/>
  <c r="BA36" i="1"/>
  <c r="BB36" i="1"/>
  <c r="BC36" i="1"/>
  <c r="BD36" i="1"/>
  <c r="BE36" i="1"/>
  <c r="BF36" i="1"/>
  <c r="AW37" i="1"/>
  <c r="AX37" i="1"/>
  <c r="AY37" i="1"/>
  <c r="AZ37" i="1"/>
  <c r="BA37" i="1"/>
  <c r="BB37" i="1"/>
  <c r="BC37" i="1"/>
  <c r="BD37" i="1"/>
  <c r="BE37" i="1"/>
  <c r="BF37" i="1"/>
  <c r="AW42" i="1"/>
  <c r="AX42" i="1"/>
  <c r="AY42" i="1"/>
  <c r="AZ42" i="1"/>
  <c r="BA42" i="1"/>
  <c r="BB42" i="1"/>
  <c r="BC42" i="1"/>
  <c r="BD42" i="1"/>
  <c r="BE42" i="1"/>
  <c r="BF42" i="1"/>
  <c r="AW43" i="1"/>
  <c r="AX43" i="1"/>
  <c r="AY43" i="1"/>
  <c r="AZ43" i="1"/>
  <c r="BA43" i="1"/>
  <c r="BB43" i="1"/>
  <c r="BC43" i="1"/>
  <c r="BD43" i="1"/>
  <c r="BE43" i="1"/>
  <c r="BF43" i="1"/>
  <c r="AW44" i="1"/>
  <c r="AX44" i="1"/>
  <c r="AY44" i="1"/>
  <c r="AZ44" i="1"/>
  <c r="BA44" i="1"/>
  <c r="BB44" i="1"/>
  <c r="BC44" i="1"/>
  <c r="BD44" i="1"/>
  <c r="BE44" i="1"/>
  <c r="BF44" i="1"/>
  <c r="AW45" i="1"/>
  <c r="AX45" i="1"/>
  <c r="AY45" i="1"/>
  <c r="AZ45" i="1"/>
  <c r="BA45" i="1"/>
  <c r="BB45" i="1"/>
  <c r="BC45" i="1"/>
  <c r="BD45" i="1"/>
  <c r="BE45" i="1"/>
  <c r="BF45" i="1"/>
  <c r="AW46" i="1"/>
  <c r="AX46" i="1"/>
  <c r="AY46" i="1"/>
  <c r="AZ46" i="1"/>
  <c r="BA46" i="1"/>
  <c r="BB46" i="1"/>
  <c r="BC46" i="1"/>
  <c r="BD46" i="1"/>
  <c r="BE46" i="1"/>
  <c r="BF46" i="1"/>
  <c r="AW47" i="1"/>
  <c r="AX47" i="1"/>
  <c r="AY47" i="1"/>
  <c r="AZ47" i="1"/>
  <c r="BA47" i="1"/>
  <c r="BB47" i="1"/>
  <c r="BC47" i="1"/>
  <c r="BD47" i="1"/>
  <c r="BE47" i="1"/>
  <c r="BF47" i="1"/>
  <c r="AW48" i="1"/>
  <c r="AX48" i="1"/>
  <c r="AY48" i="1"/>
  <c r="AZ48" i="1"/>
  <c r="BA48" i="1"/>
  <c r="BB48" i="1"/>
  <c r="BC48" i="1"/>
  <c r="BD48" i="1"/>
  <c r="BE48" i="1"/>
  <c r="BF48" i="1"/>
  <c r="AW49" i="1"/>
  <c r="AX49" i="1"/>
  <c r="AY49" i="1"/>
  <c r="AZ49" i="1"/>
  <c r="BA49" i="1"/>
  <c r="BB49" i="1"/>
  <c r="BC49" i="1"/>
  <c r="BD49" i="1"/>
  <c r="BE49" i="1"/>
  <c r="BF49" i="1"/>
  <c r="AW50" i="1"/>
  <c r="AX50" i="1"/>
  <c r="AY50" i="1"/>
  <c r="AZ50" i="1"/>
  <c r="BA50" i="1"/>
  <c r="BB50" i="1"/>
  <c r="BC50" i="1"/>
  <c r="BD50" i="1"/>
  <c r="BE50" i="1"/>
  <c r="BF50" i="1"/>
  <c r="AW51" i="1"/>
  <c r="AX51" i="1"/>
  <c r="AY51" i="1"/>
  <c r="AZ51" i="1"/>
  <c r="BA51" i="1"/>
  <c r="BB51" i="1"/>
  <c r="BC51" i="1"/>
  <c r="BD51" i="1"/>
  <c r="BE51" i="1"/>
  <c r="BF51" i="1"/>
  <c r="AW52" i="1"/>
  <c r="AX52" i="1"/>
  <c r="AY52" i="1"/>
  <c r="AZ52" i="1"/>
  <c r="BA52" i="1"/>
  <c r="BB52" i="1"/>
  <c r="BC52" i="1"/>
  <c r="BD52" i="1"/>
  <c r="BE52" i="1"/>
  <c r="BF52" i="1"/>
  <c r="AW53" i="1"/>
  <c r="AX53" i="1"/>
  <c r="AY53" i="1"/>
  <c r="AZ53" i="1"/>
  <c r="BA53" i="1"/>
  <c r="BB53" i="1"/>
  <c r="BC53" i="1"/>
  <c r="BD53" i="1"/>
  <c r="BE53" i="1"/>
  <c r="BF53" i="1"/>
  <c r="AW54" i="1"/>
  <c r="AX54" i="1"/>
  <c r="AY54" i="1"/>
  <c r="AZ54" i="1"/>
  <c r="BA54" i="1"/>
  <c r="BB54" i="1"/>
  <c r="BC54" i="1"/>
  <c r="BD54" i="1"/>
  <c r="BE54" i="1"/>
  <c r="BF54" i="1"/>
  <c r="AW55" i="1"/>
  <c r="AX55" i="1"/>
  <c r="AY55" i="1"/>
  <c r="AZ55" i="1"/>
  <c r="BA55" i="1"/>
  <c r="BB55" i="1"/>
  <c r="BC55" i="1"/>
  <c r="BD55" i="1"/>
  <c r="BE55" i="1"/>
  <c r="BF55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33" i="1"/>
  <c r="H32" i="1"/>
  <c r="H31" i="1"/>
  <c r="H28" i="1"/>
  <c r="H27" i="1"/>
  <c r="H24" i="1"/>
  <c r="H23" i="1"/>
  <c r="H18" i="1"/>
  <c r="H16" i="1"/>
  <c r="H11" i="1"/>
  <c r="H10" i="1"/>
  <c r="H39" i="1"/>
  <c r="H6" i="1"/>
  <c r="H25" i="1"/>
  <c r="H8" i="1"/>
  <c r="H13" i="1"/>
  <c r="H7" i="1"/>
  <c r="H36" i="1"/>
  <c r="H19" i="1"/>
  <c r="H5" i="1"/>
  <c r="H38" i="1"/>
  <c r="H12" i="1"/>
  <c r="H30" i="1"/>
  <c r="H34" i="1"/>
  <c r="H26" i="1"/>
  <c r="H37" i="1"/>
  <c r="H29" i="1"/>
  <c r="H40" i="1"/>
  <c r="H35" i="1"/>
  <c r="H9" i="1"/>
  <c r="H17" i="1"/>
  <c r="H15" i="1"/>
  <c r="H22" i="1"/>
  <c r="H20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33" i="1"/>
  <c r="F32" i="1"/>
  <c r="F31" i="1"/>
  <c r="F28" i="1"/>
  <c r="F27" i="1"/>
  <c r="F24" i="1"/>
  <c r="F23" i="1"/>
  <c r="F18" i="1"/>
  <c r="F16" i="1"/>
  <c r="F11" i="1"/>
  <c r="F10" i="1"/>
  <c r="F39" i="1"/>
  <c r="F6" i="1"/>
  <c r="F25" i="1"/>
  <c r="F8" i="1"/>
  <c r="F13" i="1"/>
  <c r="F7" i="1"/>
  <c r="F36" i="1"/>
  <c r="F19" i="1"/>
  <c r="F5" i="1"/>
  <c r="F38" i="1"/>
  <c r="F12" i="1"/>
  <c r="F30" i="1"/>
  <c r="F34" i="1"/>
  <c r="F26" i="1"/>
  <c r="F37" i="1"/>
  <c r="F29" i="1"/>
  <c r="F40" i="1"/>
  <c r="F35" i="1"/>
  <c r="F9" i="1"/>
  <c r="F17" i="1"/>
  <c r="F15" i="1"/>
  <c r="F22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33" i="1"/>
  <c r="G32" i="1"/>
  <c r="G31" i="1"/>
  <c r="G28" i="1"/>
  <c r="G27" i="1"/>
  <c r="G24" i="1"/>
  <c r="G23" i="1"/>
  <c r="G18" i="1"/>
  <c r="G16" i="1"/>
  <c r="G11" i="1"/>
  <c r="G10" i="1"/>
  <c r="G39" i="1"/>
  <c r="G6" i="1"/>
  <c r="G25" i="1"/>
  <c r="G8" i="1"/>
  <c r="G13" i="1"/>
  <c r="G7" i="1"/>
  <c r="G36" i="1"/>
  <c r="G19" i="1"/>
  <c r="G5" i="1"/>
  <c r="G38" i="1"/>
  <c r="G12" i="1"/>
  <c r="G30" i="1"/>
  <c r="G34" i="1"/>
  <c r="G26" i="1"/>
  <c r="G37" i="1"/>
  <c r="G29" i="1"/>
  <c r="G40" i="1"/>
  <c r="G35" i="1"/>
  <c r="G9" i="1"/>
  <c r="G17" i="1"/>
  <c r="G15" i="1"/>
  <c r="G22" i="1"/>
  <c r="G20" i="1"/>
  <c r="L14" i="1" l="1"/>
  <c r="L21" i="1"/>
  <c r="L41" i="1"/>
  <c r="BY46" i="1"/>
  <c r="BZ46" i="1" s="1"/>
  <c r="CA46" i="1" s="1"/>
  <c r="BM46" i="1"/>
  <c r="BN46" i="1" s="1"/>
  <c r="BO46" i="1" s="1"/>
  <c r="BY44" i="1"/>
  <c r="BZ44" i="1" s="1"/>
  <c r="CA44" i="1" s="1"/>
  <c r="BM43" i="1"/>
  <c r="BN43" i="1" s="1"/>
  <c r="BO43" i="1" s="1"/>
  <c r="BM42" i="1"/>
  <c r="BN42" i="1" s="1"/>
  <c r="BO42" i="1" s="1"/>
  <c r="BY45" i="1"/>
  <c r="BZ45" i="1" s="1"/>
  <c r="CA45" i="1" s="1"/>
  <c r="BS45" i="1"/>
  <c r="BT45" i="1" s="1"/>
  <c r="BU45" i="1" s="1"/>
  <c r="BY42" i="1"/>
  <c r="BZ42" i="1" s="1"/>
  <c r="CA42" i="1" s="1"/>
  <c r="BM55" i="1"/>
  <c r="BN55" i="1" s="1"/>
  <c r="BO55" i="1" s="1"/>
  <c r="BS52" i="1"/>
  <c r="BT52" i="1" s="1"/>
  <c r="BU52" i="1" s="1"/>
  <c r="BS33" i="1"/>
  <c r="BT33" i="1" s="1"/>
  <c r="BU33" i="1" s="1"/>
  <c r="BG43" i="1"/>
  <c r="BS48" i="1"/>
  <c r="BT48" i="1" s="1"/>
  <c r="BU48" i="1" s="1"/>
  <c r="BY54" i="1"/>
  <c r="BZ54" i="1" s="1"/>
  <c r="CA54" i="1" s="1"/>
  <c r="BM52" i="1"/>
  <c r="BN52" i="1" s="1"/>
  <c r="BO52" i="1" s="1"/>
  <c r="BS49" i="1"/>
  <c r="BT49" i="1" s="1"/>
  <c r="BU49" i="1" s="1"/>
  <c r="BS47" i="1"/>
  <c r="BT47" i="1" s="1"/>
  <c r="BU47" i="1" s="1"/>
  <c r="BS6" i="1"/>
  <c r="BT6" i="1" s="1"/>
  <c r="BU6" i="1" s="1"/>
  <c r="BM5" i="1"/>
  <c r="BN5" i="1" s="1"/>
  <c r="BO5" i="1" s="1"/>
  <c r="BS43" i="1"/>
  <c r="BT43" i="1" s="1"/>
  <c r="BU43" i="1" s="1"/>
  <c r="BM54" i="1"/>
  <c r="BN54" i="1" s="1"/>
  <c r="BO54" i="1" s="1"/>
  <c r="BS51" i="1"/>
  <c r="BT51" i="1" s="1"/>
  <c r="BU51" i="1" s="1"/>
  <c r="BM44" i="1"/>
  <c r="BN44" i="1" s="1"/>
  <c r="BO44" i="1" s="1"/>
  <c r="BS8" i="1"/>
  <c r="BT8" i="1" s="1"/>
  <c r="BU8" i="1" s="1"/>
  <c r="BG51" i="1"/>
  <c r="BY53" i="1"/>
  <c r="BZ53" i="1" s="1"/>
  <c r="CA53" i="1" s="1"/>
  <c r="BM51" i="1"/>
  <c r="BN51" i="1" s="1"/>
  <c r="BO51" i="1" s="1"/>
  <c r="BY50" i="1"/>
  <c r="BZ50" i="1" s="1"/>
  <c r="CA50" i="1" s="1"/>
  <c r="BM48" i="1"/>
  <c r="BN48" i="1" s="1"/>
  <c r="BO48" i="1" s="1"/>
  <c r="BS44" i="1"/>
  <c r="BT44" i="1" s="1"/>
  <c r="BU44" i="1" s="1"/>
  <c r="BY36" i="1"/>
  <c r="BZ36" i="1" s="1"/>
  <c r="CA36" i="1" s="1"/>
  <c r="BS35" i="1"/>
  <c r="BT35" i="1" s="1"/>
  <c r="BU35" i="1" s="1"/>
  <c r="BY32" i="1"/>
  <c r="BZ32" i="1" s="1"/>
  <c r="CA32" i="1" s="1"/>
  <c r="BS53" i="1"/>
  <c r="BT53" i="1" s="1"/>
  <c r="BU53" i="1" s="1"/>
  <c r="BY49" i="1"/>
  <c r="BZ49" i="1" s="1"/>
  <c r="CA49" i="1" s="1"/>
  <c r="BM47" i="1"/>
  <c r="BN47" i="1" s="1"/>
  <c r="BO47" i="1" s="1"/>
  <c r="BG55" i="1"/>
  <c r="BS37" i="1"/>
  <c r="BT37" i="1" s="1"/>
  <c r="BU37" i="1" s="1"/>
  <c r="BS34" i="1"/>
  <c r="BT34" i="1" s="1"/>
  <c r="BU34" i="1" s="1"/>
  <c r="BM9" i="1"/>
  <c r="BN9" i="1" s="1"/>
  <c r="BO9" i="1" s="1"/>
  <c r="BS32" i="1"/>
  <c r="BT32" i="1" s="1"/>
  <c r="BU32" i="1" s="1"/>
  <c r="BY29" i="1"/>
  <c r="BZ29" i="1" s="1"/>
  <c r="CA29" i="1" s="1"/>
  <c r="BM27" i="1"/>
  <c r="BN27" i="1" s="1"/>
  <c r="BO27" i="1" s="1"/>
  <c r="BM23" i="1"/>
  <c r="BN23" i="1" s="1"/>
  <c r="BO23" i="1" s="1"/>
  <c r="BS20" i="1"/>
  <c r="BT20" i="1" s="1"/>
  <c r="BU20" i="1" s="1"/>
  <c r="BS16" i="1"/>
  <c r="BT16" i="1" s="1"/>
  <c r="BU16" i="1" s="1"/>
  <c r="BY13" i="1"/>
  <c r="BZ13" i="1" s="1"/>
  <c r="CA13" i="1" s="1"/>
  <c r="BM11" i="1"/>
  <c r="BN11" i="1" s="1"/>
  <c r="BO11" i="1" s="1"/>
  <c r="BY9" i="1"/>
  <c r="BZ9" i="1" s="1"/>
  <c r="CA9" i="1" s="1"/>
  <c r="BS5" i="1"/>
  <c r="BT5" i="1" s="1"/>
  <c r="BU5" i="1" s="1"/>
  <c r="BM35" i="1"/>
  <c r="BN35" i="1" s="1"/>
  <c r="BO35" i="1" s="1"/>
  <c r="BS31" i="1"/>
  <c r="BT31" i="1" s="1"/>
  <c r="BU31" i="1" s="1"/>
  <c r="BM30" i="1"/>
  <c r="BN30" i="1" s="1"/>
  <c r="BO30" i="1" s="1"/>
  <c r="BY28" i="1"/>
  <c r="BZ28" i="1" s="1"/>
  <c r="CA28" i="1" s="1"/>
  <c r="BS27" i="1"/>
  <c r="BT27" i="1" s="1"/>
  <c r="BU27" i="1" s="1"/>
  <c r="BM26" i="1"/>
  <c r="BN26" i="1" s="1"/>
  <c r="BO26" i="1" s="1"/>
  <c r="BY24" i="1"/>
  <c r="BZ24" i="1" s="1"/>
  <c r="CA24" i="1" s="1"/>
  <c r="BS23" i="1"/>
  <c r="BT23" i="1" s="1"/>
  <c r="BU23" i="1" s="1"/>
  <c r="BM22" i="1"/>
  <c r="BN22" i="1" s="1"/>
  <c r="BO22" i="1" s="1"/>
  <c r="BY20" i="1"/>
  <c r="BZ20" i="1" s="1"/>
  <c r="CA20" i="1" s="1"/>
  <c r="BS19" i="1"/>
  <c r="BT19" i="1" s="1"/>
  <c r="BU19" i="1" s="1"/>
  <c r="BM18" i="1"/>
  <c r="BN18" i="1" s="1"/>
  <c r="BO18" i="1" s="1"/>
  <c r="BY16" i="1"/>
  <c r="BZ16" i="1" s="1"/>
  <c r="CA16" i="1" s="1"/>
  <c r="BS15" i="1"/>
  <c r="BT15" i="1" s="1"/>
  <c r="BU15" i="1" s="1"/>
  <c r="BM14" i="1"/>
  <c r="BN14" i="1" s="1"/>
  <c r="BO14" i="1" s="1"/>
  <c r="BY12" i="1"/>
  <c r="BZ12" i="1" s="1"/>
  <c r="CA12" i="1" s="1"/>
  <c r="BS11" i="1"/>
  <c r="BT11" i="1" s="1"/>
  <c r="BU11" i="1" s="1"/>
  <c r="BM10" i="1"/>
  <c r="BN10" i="1" s="1"/>
  <c r="BO10" i="1" s="1"/>
  <c r="BY5" i="1"/>
  <c r="BZ5" i="1" s="1"/>
  <c r="CA5" i="1" s="1"/>
  <c r="BS38" i="1"/>
  <c r="BT38" i="1" s="1"/>
  <c r="BU38" i="1" s="1"/>
  <c r="BY37" i="1"/>
  <c r="BZ37" i="1" s="1"/>
  <c r="CA37" i="1" s="1"/>
  <c r="BY34" i="1"/>
  <c r="BZ34" i="1" s="1"/>
  <c r="CA34" i="1" s="1"/>
  <c r="BM31" i="1"/>
  <c r="BN31" i="1" s="1"/>
  <c r="BO31" i="1" s="1"/>
  <c r="BS28" i="1"/>
  <c r="BT28" i="1" s="1"/>
  <c r="BU28" i="1" s="1"/>
  <c r="BY25" i="1"/>
  <c r="BZ25" i="1" s="1"/>
  <c r="CA25" i="1" s="1"/>
  <c r="BS24" i="1"/>
  <c r="BT24" i="1" s="1"/>
  <c r="BU24" i="1" s="1"/>
  <c r="BY21" i="1"/>
  <c r="BZ21" i="1" s="1"/>
  <c r="CA21" i="1" s="1"/>
  <c r="BM19" i="1"/>
  <c r="BN19" i="1" s="1"/>
  <c r="BO19" i="1" s="1"/>
  <c r="BY17" i="1"/>
  <c r="BZ17" i="1" s="1"/>
  <c r="CA17" i="1" s="1"/>
  <c r="BM15" i="1"/>
  <c r="BN15" i="1" s="1"/>
  <c r="BO15" i="1" s="1"/>
  <c r="BS12" i="1"/>
  <c r="BT12" i="1" s="1"/>
  <c r="BU12" i="1" s="1"/>
  <c r="BM7" i="1"/>
  <c r="BN7" i="1" s="1"/>
  <c r="BO7" i="1" s="1"/>
  <c r="BS36" i="1"/>
  <c r="BT36" i="1" s="1"/>
  <c r="BU36" i="1" s="1"/>
  <c r="BM36" i="1"/>
  <c r="BN36" i="1" s="1"/>
  <c r="BO36" i="1" s="1"/>
  <c r="BM34" i="1"/>
  <c r="BN34" i="1" s="1"/>
  <c r="BO34" i="1" s="1"/>
  <c r="BY31" i="1"/>
  <c r="BZ31" i="1" s="1"/>
  <c r="CA31" i="1" s="1"/>
  <c r="BS30" i="1"/>
  <c r="BT30" i="1" s="1"/>
  <c r="BU30" i="1" s="1"/>
  <c r="BM29" i="1"/>
  <c r="BN29" i="1" s="1"/>
  <c r="BO29" i="1" s="1"/>
  <c r="BY27" i="1"/>
  <c r="BZ27" i="1" s="1"/>
  <c r="CA27" i="1" s="1"/>
  <c r="BS26" i="1"/>
  <c r="BT26" i="1" s="1"/>
  <c r="BU26" i="1" s="1"/>
  <c r="BM25" i="1"/>
  <c r="BN25" i="1" s="1"/>
  <c r="BO25" i="1" s="1"/>
  <c r="BY23" i="1"/>
  <c r="BZ23" i="1" s="1"/>
  <c r="CA23" i="1" s="1"/>
  <c r="BS22" i="1"/>
  <c r="BT22" i="1" s="1"/>
  <c r="BU22" i="1" s="1"/>
  <c r="BM21" i="1"/>
  <c r="BN21" i="1" s="1"/>
  <c r="BO21" i="1" s="1"/>
  <c r="BY19" i="1"/>
  <c r="BZ19" i="1" s="1"/>
  <c r="CA19" i="1" s="1"/>
  <c r="BS18" i="1"/>
  <c r="BT18" i="1" s="1"/>
  <c r="BU18" i="1" s="1"/>
  <c r="BM17" i="1"/>
  <c r="BN17" i="1" s="1"/>
  <c r="BO17" i="1" s="1"/>
  <c r="BY15" i="1"/>
  <c r="BZ15" i="1" s="1"/>
  <c r="CA15" i="1" s="1"/>
  <c r="BS14" i="1"/>
  <c r="BT14" i="1" s="1"/>
  <c r="BU14" i="1" s="1"/>
  <c r="BM13" i="1"/>
  <c r="BN13" i="1" s="1"/>
  <c r="BO13" i="1" s="1"/>
  <c r="BY11" i="1"/>
  <c r="BZ11" i="1" s="1"/>
  <c r="CA11" i="1" s="1"/>
  <c r="BS10" i="1"/>
  <c r="BT10" i="1" s="1"/>
  <c r="BU10" i="1" s="1"/>
  <c r="BM8" i="1"/>
  <c r="BN8" i="1" s="1"/>
  <c r="BO8" i="1" s="1"/>
  <c r="BY7" i="1"/>
  <c r="BZ7" i="1" s="1"/>
  <c r="CA7" i="1" s="1"/>
  <c r="BY38" i="1"/>
  <c r="BZ38" i="1" s="1"/>
  <c r="CA38" i="1" s="1"/>
  <c r="BG44" i="1"/>
  <c r="BG42" i="1"/>
  <c r="BG47" i="1"/>
  <c r="BY51" i="1"/>
  <c r="BZ51" i="1" s="1"/>
  <c r="CA51" i="1" s="1"/>
  <c r="BS46" i="1"/>
  <c r="BT46" i="1" s="1"/>
  <c r="BU46" i="1" s="1"/>
  <c r="BS42" i="1"/>
  <c r="BT42" i="1" s="1"/>
  <c r="BU42" i="1" s="1"/>
  <c r="BG52" i="1"/>
  <c r="BG50" i="1"/>
  <c r="BG49" i="1"/>
  <c r="BG45" i="1"/>
  <c r="BY55" i="1"/>
  <c r="BZ55" i="1" s="1"/>
  <c r="CA55" i="1" s="1"/>
  <c r="BS54" i="1"/>
  <c r="BT54" i="1" s="1"/>
  <c r="BU54" i="1" s="1"/>
  <c r="BM53" i="1"/>
  <c r="BN53" i="1" s="1"/>
  <c r="BO53" i="1" s="1"/>
  <c r="BS50" i="1"/>
  <c r="BT50" i="1" s="1"/>
  <c r="BU50" i="1" s="1"/>
  <c r="BM49" i="1"/>
  <c r="BN49" i="1" s="1"/>
  <c r="BO49" i="1" s="1"/>
  <c r="BY47" i="1"/>
  <c r="BZ47" i="1" s="1"/>
  <c r="CA47" i="1" s="1"/>
  <c r="BM45" i="1"/>
  <c r="BN45" i="1" s="1"/>
  <c r="BO45" i="1" s="1"/>
  <c r="BY43" i="1"/>
  <c r="BZ43" i="1" s="1"/>
  <c r="CA43" i="1" s="1"/>
  <c r="BM37" i="1"/>
  <c r="BN37" i="1" s="1"/>
  <c r="BO37" i="1" s="1"/>
  <c r="BY35" i="1"/>
  <c r="BZ35" i="1" s="1"/>
  <c r="CA35" i="1" s="1"/>
  <c r="BY33" i="1"/>
  <c r="BZ33" i="1" s="1"/>
  <c r="CA33" i="1" s="1"/>
  <c r="BG54" i="1"/>
  <c r="BG27" i="1"/>
  <c r="BG19" i="1"/>
  <c r="BG11" i="1"/>
  <c r="BM33" i="1"/>
  <c r="BN33" i="1" s="1"/>
  <c r="BO33" i="1" s="1"/>
  <c r="BS7" i="1"/>
  <c r="BT7" i="1" s="1"/>
  <c r="BU7" i="1" s="1"/>
  <c r="BS9" i="1"/>
  <c r="BT9" i="1" s="1"/>
  <c r="BU9" i="1" s="1"/>
  <c r="BY6" i="1"/>
  <c r="BZ6" i="1" s="1"/>
  <c r="CA6" i="1" s="1"/>
  <c r="BM38" i="1"/>
  <c r="BN38" i="1" s="1"/>
  <c r="BO38" i="1" s="1"/>
  <c r="BG53" i="1"/>
  <c r="BG48" i="1"/>
  <c r="BG46" i="1"/>
  <c r="BM32" i="1"/>
  <c r="BN32" i="1" s="1"/>
  <c r="BO32" i="1" s="1"/>
  <c r="BY30" i="1"/>
  <c r="BZ30" i="1" s="1"/>
  <c r="CA30" i="1" s="1"/>
  <c r="BS29" i="1"/>
  <c r="BT29" i="1" s="1"/>
  <c r="BU29" i="1" s="1"/>
  <c r="BM28" i="1"/>
  <c r="BN28" i="1" s="1"/>
  <c r="BO28" i="1" s="1"/>
  <c r="BY26" i="1"/>
  <c r="BZ26" i="1" s="1"/>
  <c r="CA26" i="1" s="1"/>
  <c r="BS25" i="1"/>
  <c r="BT25" i="1" s="1"/>
  <c r="BU25" i="1" s="1"/>
  <c r="BM24" i="1"/>
  <c r="BN24" i="1" s="1"/>
  <c r="BO24" i="1" s="1"/>
  <c r="BY22" i="1"/>
  <c r="BZ22" i="1" s="1"/>
  <c r="CA22" i="1" s="1"/>
  <c r="BS21" i="1"/>
  <c r="BT21" i="1" s="1"/>
  <c r="BU21" i="1" s="1"/>
  <c r="BM20" i="1"/>
  <c r="BN20" i="1" s="1"/>
  <c r="BO20" i="1" s="1"/>
  <c r="BY18" i="1"/>
  <c r="BZ18" i="1" s="1"/>
  <c r="CA18" i="1" s="1"/>
  <c r="BS17" i="1"/>
  <c r="BT17" i="1" s="1"/>
  <c r="BU17" i="1" s="1"/>
  <c r="BM16" i="1"/>
  <c r="BN16" i="1" s="1"/>
  <c r="BO16" i="1" s="1"/>
  <c r="BY14" i="1"/>
  <c r="BZ14" i="1" s="1"/>
  <c r="CA14" i="1" s="1"/>
  <c r="BS13" i="1"/>
  <c r="BT13" i="1" s="1"/>
  <c r="BU13" i="1" s="1"/>
  <c r="BM12" i="1"/>
  <c r="BN12" i="1" s="1"/>
  <c r="BO12" i="1" s="1"/>
  <c r="BY10" i="1"/>
  <c r="BZ10" i="1" s="1"/>
  <c r="CA10" i="1" s="1"/>
  <c r="BY8" i="1"/>
  <c r="BZ8" i="1" s="1"/>
  <c r="CA8" i="1" s="1"/>
  <c r="BM6" i="1"/>
  <c r="BN6" i="1" s="1"/>
  <c r="BO6" i="1" s="1"/>
  <c r="BG15" i="1"/>
  <c r="BG23" i="1"/>
  <c r="BG7" i="1"/>
  <c r="BG35" i="1"/>
  <c r="BG31" i="1"/>
  <c r="BG12" i="1"/>
  <c r="BG10" i="1"/>
  <c r="BG28" i="1"/>
  <c r="BG29" i="1"/>
  <c r="BG13" i="1"/>
  <c r="BG37" i="1"/>
  <c r="BG32" i="1"/>
  <c r="BG30" i="1"/>
  <c r="BG21" i="1"/>
  <c r="BG16" i="1"/>
  <c r="BG14" i="1"/>
  <c r="BG5" i="1"/>
  <c r="BG33" i="1"/>
  <c r="BG26" i="1"/>
  <c r="BG17" i="1"/>
  <c r="BG24" i="1"/>
  <c r="BG22" i="1"/>
  <c r="BG8" i="1"/>
  <c r="BG6" i="1"/>
  <c r="BG36" i="1"/>
  <c r="BG34" i="1"/>
  <c r="BG25" i="1"/>
  <c r="BG20" i="1"/>
  <c r="BG18" i="1"/>
  <c r="BG9" i="1"/>
  <c r="BG38" i="1"/>
  <c r="J47" i="1" l="1"/>
  <c r="K47" i="1"/>
  <c r="J43" i="1"/>
  <c r="K43" i="1"/>
  <c r="J54" i="1"/>
  <c r="K54" i="1"/>
  <c r="K45" i="1"/>
  <c r="J45" i="1"/>
  <c r="J46" i="1"/>
  <c r="K46" i="1"/>
  <c r="J49" i="1"/>
  <c r="K49" i="1"/>
  <c r="J44" i="1"/>
  <c r="K44" i="1"/>
  <c r="J53" i="1"/>
  <c r="K53" i="1"/>
  <c r="J52" i="1"/>
  <c r="K52" i="1"/>
  <c r="K48" i="1"/>
  <c r="J48" i="1"/>
  <c r="J50" i="1"/>
  <c r="K50" i="1"/>
  <c r="J55" i="1"/>
  <c r="K55" i="1"/>
  <c r="J51" i="1"/>
  <c r="K51" i="1"/>
  <c r="K5" i="1"/>
  <c r="J5" i="1"/>
  <c r="F20" i="1" l="1"/>
  <c r="R35" i="1" l="1"/>
  <c r="R40" i="1"/>
  <c r="R29" i="1"/>
  <c r="R37" i="1"/>
  <c r="R26" i="1"/>
  <c r="X22" i="1"/>
  <c r="X15" i="1"/>
  <c r="X17" i="1"/>
  <c r="X9" i="1"/>
  <c r="X35" i="1"/>
  <c r="R22" i="1"/>
  <c r="AD22" i="1"/>
  <c r="R15" i="1"/>
  <c r="AD15" i="1"/>
  <c r="R17" i="1"/>
  <c r="AD17" i="1"/>
  <c r="R9" i="1"/>
  <c r="AD9" i="1"/>
  <c r="AD35" i="1"/>
  <c r="D2" i="1" l="1"/>
  <c r="AM15" i="1" l="1"/>
  <c r="AP52" i="1" l="1"/>
  <c r="AP48" i="1"/>
  <c r="AP24" i="1"/>
  <c r="AP11" i="1"/>
  <c r="AP25" i="1"/>
  <c r="AP7" i="1"/>
  <c r="AP36" i="1"/>
  <c r="AS48" i="1"/>
  <c r="AS32" i="1"/>
  <c r="AS36" i="1"/>
  <c r="AM47" i="1"/>
  <c r="AM43" i="1"/>
  <c r="AM10" i="1"/>
  <c r="AM12" i="1"/>
  <c r="AS55" i="1"/>
  <c r="AS54" i="1"/>
  <c r="AP54" i="1"/>
  <c r="AM54" i="1"/>
  <c r="AS53" i="1"/>
  <c r="AM53" i="1"/>
  <c r="AM52" i="1"/>
  <c r="AS51" i="1"/>
  <c r="AP51" i="1"/>
  <c r="AM51" i="1"/>
  <c r="AP50" i="1"/>
  <c r="AS49" i="1"/>
  <c r="AP49" i="1"/>
  <c r="AM49" i="1"/>
  <c r="AS47" i="1"/>
  <c r="AS46" i="1"/>
  <c r="AP46" i="1"/>
  <c r="AM46" i="1"/>
  <c r="AS45" i="1"/>
  <c r="AM45" i="1"/>
  <c r="AP44" i="1"/>
  <c r="AM44" i="1"/>
  <c r="AS43" i="1"/>
  <c r="AP43" i="1"/>
  <c r="AP42" i="1"/>
  <c r="AS33" i="1"/>
  <c r="AP33" i="1"/>
  <c r="AM33" i="1"/>
  <c r="AP32" i="1"/>
  <c r="AS31" i="1"/>
  <c r="AM31" i="1"/>
  <c r="AS28" i="1"/>
  <c r="AP28" i="1"/>
  <c r="AM28" i="1"/>
  <c r="AS27" i="1"/>
  <c r="AM27" i="1"/>
  <c r="AP23" i="1"/>
  <c r="AM23" i="1"/>
  <c r="AS18" i="1"/>
  <c r="AP18" i="1"/>
  <c r="AS16" i="1"/>
  <c r="AM16" i="1"/>
  <c r="AS11" i="1"/>
  <c r="AM11" i="1"/>
  <c r="AS10" i="1"/>
  <c r="AM39" i="1"/>
  <c r="AS6" i="1"/>
  <c r="AP6" i="1"/>
  <c r="AM6" i="1"/>
  <c r="AS8" i="1"/>
  <c r="AP8" i="1"/>
  <c r="AP13" i="1"/>
  <c r="AM13" i="1"/>
  <c r="AM7" i="1"/>
  <c r="AM36" i="1"/>
  <c r="AS19" i="1"/>
  <c r="AP19" i="1"/>
  <c r="AM19" i="1"/>
  <c r="AS5" i="1"/>
  <c r="AP5" i="1"/>
  <c r="AM5" i="1"/>
  <c r="AS12" i="1"/>
  <c r="AP30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33" i="1"/>
  <c r="AJ32" i="1"/>
  <c r="AJ31" i="1"/>
  <c r="AJ28" i="1"/>
  <c r="AJ27" i="1"/>
  <c r="AJ24" i="1"/>
  <c r="AJ23" i="1"/>
  <c r="AJ18" i="1"/>
  <c r="AJ16" i="1"/>
  <c r="AJ11" i="1"/>
  <c r="AJ10" i="1"/>
  <c r="AJ39" i="1"/>
  <c r="AJ6" i="1"/>
  <c r="AJ25" i="1"/>
  <c r="AJ8" i="1"/>
  <c r="AJ13" i="1"/>
  <c r="AJ7" i="1"/>
  <c r="AJ36" i="1"/>
  <c r="AJ19" i="1"/>
  <c r="AJ5" i="1"/>
  <c r="AJ38" i="1"/>
  <c r="AJ12" i="1"/>
  <c r="AJ30" i="1"/>
  <c r="AJ34" i="1"/>
  <c r="AJ26" i="1"/>
  <c r="AJ37" i="1"/>
  <c r="AJ29" i="1"/>
  <c r="AJ40" i="1"/>
  <c r="AJ35" i="1"/>
  <c r="AJ9" i="1"/>
  <c r="AJ17" i="1"/>
  <c r="AJ15" i="1"/>
  <c r="AJ22" i="1"/>
  <c r="AJ20" i="1"/>
  <c r="AM38" i="1" l="1"/>
  <c r="AS38" i="1"/>
  <c r="AP39" i="1"/>
  <c r="AS23" i="1"/>
  <c r="AT23" i="1" s="1"/>
  <c r="AM8" i="1"/>
  <c r="AT8" i="1" s="1"/>
  <c r="AP12" i="1"/>
  <c r="AT12" i="1" s="1"/>
  <c r="AP38" i="1"/>
  <c r="AS7" i="1"/>
  <c r="AT7" i="1" s="1"/>
  <c r="AS13" i="1"/>
  <c r="AT13" i="1" s="1"/>
  <c r="AS25" i="1"/>
  <c r="AP10" i="1"/>
  <c r="AT10" i="1" s="1"/>
  <c r="AM18" i="1"/>
  <c r="AT18" i="1" s="1"/>
  <c r="AS24" i="1"/>
  <c r="AP27" i="1"/>
  <c r="AT27" i="1" s="1"/>
  <c r="AM32" i="1"/>
  <c r="AT32" i="1" s="1"/>
  <c r="AS42" i="1"/>
  <c r="AP45" i="1"/>
  <c r="AT45" i="1" s="1"/>
  <c r="AM48" i="1"/>
  <c r="AT48" i="1" s="1"/>
  <c r="AS50" i="1"/>
  <c r="AP53" i="1"/>
  <c r="AT53" i="1" s="1"/>
  <c r="AP55" i="1"/>
  <c r="AM25" i="1"/>
  <c r="AS39" i="1"/>
  <c r="AT39" i="1" s="1"/>
  <c r="AP16" i="1"/>
  <c r="AT16" i="1" s="1"/>
  <c r="AM24" i="1"/>
  <c r="AT24" i="1" s="1"/>
  <c r="AP31" i="1"/>
  <c r="AT31" i="1" s="1"/>
  <c r="AM42" i="1"/>
  <c r="AS44" i="1"/>
  <c r="AT44" i="1" s="1"/>
  <c r="AP47" i="1"/>
  <c r="AT47" i="1" s="1"/>
  <c r="AM50" i="1"/>
  <c r="AS52" i="1"/>
  <c r="AT52" i="1" s="1"/>
  <c r="AS35" i="1"/>
  <c r="AP40" i="1"/>
  <c r="AS26" i="1"/>
  <c r="AP9" i="1"/>
  <c r="AS30" i="1"/>
  <c r="AP35" i="1"/>
  <c r="AP22" i="1"/>
  <c r="AM17" i="1"/>
  <c r="AM30" i="1"/>
  <c r="AM22" i="1"/>
  <c r="AM55" i="1"/>
  <c r="AT51" i="1"/>
  <c r="AT43" i="1"/>
  <c r="AT19" i="1"/>
  <c r="AT49" i="1"/>
  <c r="AT33" i="1"/>
  <c r="AT6" i="1"/>
  <c r="AT11" i="1"/>
  <c r="AT36" i="1"/>
  <c r="AT54" i="1"/>
  <c r="AT46" i="1"/>
  <c r="AT28" i="1"/>
  <c r="AT5" i="1"/>
  <c r="AS20" i="1"/>
  <c r="AT42" i="1" l="1"/>
  <c r="AT55" i="1"/>
  <c r="AT50" i="1"/>
  <c r="AT25" i="1"/>
  <c r="AT38" i="1"/>
  <c r="AS29" i="1"/>
  <c r="AS22" i="1"/>
  <c r="AT22" i="1" s="1"/>
  <c r="C22" i="1" s="1"/>
  <c r="AM9" i="1"/>
  <c r="AM35" i="1"/>
  <c r="AP26" i="1"/>
  <c r="AM29" i="1"/>
  <c r="AS17" i="1"/>
  <c r="AS40" i="1"/>
  <c r="AS37" i="1"/>
  <c r="AM37" i="1"/>
  <c r="AS9" i="1"/>
  <c r="AT35" i="1"/>
  <c r="C35" i="1" s="1"/>
  <c r="AM20" i="1"/>
  <c r="AM26" i="1"/>
  <c r="AP17" i="1"/>
  <c r="AM40" i="1"/>
  <c r="AS34" i="1"/>
  <c r="AS15" i="1"/>
  <c r="AP34" i="1"/>
  <c r="AT30" i="1"/>
  <c r="AM34" i="1"/>
  <c r="AP15" i="1"/>
  <c r="AP29" i="1"/>
  <c r="AP20" i="1"/>
  <c r="I20" i="1"/>
  <c r="R20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33" i="1"/>
  <c r="I32" i="1"/>
  <c r="I31" i="1"/>
  <c r="I28" i="1"/>
  <c r="I27" i="1"/>
  <c r="I24" i="1"/>
  <c r="I23" i="1"/>
  <c r="I18" i="1"/>
  <c r="I16" i="1"/>
  <c r="I11" i="1"/>
  <c r="I10" i="1"/>
  <c r="I39" i="1"/>
  <c r="I6" i="1"/>
  <c r="I25" i="1"/>
  <c r="I8" i="1"/>
  <c r="I13" i="1"/>
  <c r="I7" i="1"/>
  <c r="I36" i="1"/>
  <c r="I19" i="1"/>
  <c r="I5" i="1"/>
  <c r="I38" i="1"/>
  <c r="I12" i="1"/>
  <c r="I30" i="1"/>
  <c r="I34" i="1"/>
  <c r="I26" i="1"/>
  <c r="I37" i="1"/>
  <c r="I29" i="1"/>
  <c r="I40" i="1"/>
  <c r="I35" i="1"/>
  <c r="I9" i="1"/>
  <c r="I17" i="1"/>
  <c r="I15" i="1"/>
  <c r="I22" i="1"/>
  <c r="AT9" i="1" l="1"/>
  <c r="C9" i="1" s="1"/>
  <c r="AT40" i="1"/>
  <c r="AT20" i="1"/>
  <c r="AT29" i="1"/>
  <c r="AT34" i="1"/>
  <c r="AT17" i="1"/>
  <c r="C17" i="1" s="1"/>
  <c r="AT26" i="1"/>
  <c r="AP37" i="1"/>
  <c r="AT37" i="1" s="1"/>
  <c r="AT15" i="1"/>
  <c r="C15" i="1" s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33" i="1"/>
  <c r="AD32" i="1"/>
  <c r="AD31" i="1"/>
  <c r="AD28" i="1"/>
  <c r="AD27" i="1"/>
  <c r="AD24" i="1"/>
  <c r="AD23" i="1"/>
  <c r="AD18" i="1"/>
  <c r="AD16" i="1"/>
  <c r="AD11" i="1"/>
  <c r="AD10" i="1"/>
  <c r="AD39" i="1"/>
  <c r="AD6" i="1"/>
  <c r="AD25" i="1"/>
  <c r="AD8" i="1"/>
  <c r="AD13" i="1"/>
  <c r="AD7" i="1"/>
  <c r="AD36" i="1"/>
  <c r="AD19" i="1"/>
  <c r="AD5" i="1"/>
  <c r="AD38" i="1"/>
  <c r="AD12" i="1"/>
  <c r="AD30" i="1"/>
  <c r="AD34" i="1"/>
  <c r="AD26" i="1"/>
  <c r="AD37" i="1"/>
  <c r="AD29" i="1"/>
  <c r="AD40" i="1"/>
  <c r="AD20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33" i="1"/>
  <c r="X32" i="1"/>
  <c r="X31" i="1"/>
  <c r="X28" i="1"/>
  <c r="X27" i="1"/>
  <c r="X24" i="1"/>
  <c r="X23" i="1"/>
  <c r="X18" i="1"/>
  <c r="X16" i="1"/>
  <c r="X11" i="1"/>
  <c r="X10" i="1"/>
  <c r="X39" i="1"/>
  <c r="X8" i="1"/>
  <c r="X13" i="1"/>
  <c r="X7" i="1"/>
  <c r="X36" i="1"/>
  <c r="X19" i="1"/>
  <c r="X5" i="1"/>
  <c r="X38" i="1"/>
  <c r="X12" i="1"/>
  <c r="X30" i="1"/>
  <c r="X34" i="1"/>
  <c r="X26" i="1"/>
  <c r="X37" i="1"/>
  <c r="X29" i="1"/>
  <c r="X40" i="1"/>
  <c r="X20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33" i="1"/>
  <c r="R32" i="1"/>
  <c r="R31" i="1"/>
  <c r="R28" i="1"/>
  <c r="R27" i="1"/>
  <c r="R24" i="1"/>
  <c r="R23" i="1"/>
  <c r="R18" i="1"/>
  <c r="R16" i="1"/>
  <c r="R11" i="1"/>
  <c r="R10" i="1"/>
  <c r="R39" i="1"/>
  <c r="R6" i="1"/>
  <c r="R25" i="1"/>
  <c r="R8" i="1"/>
  <c r="R13" i="1"/>
  <c r="R7" i="1"/>
  <c r="R36" i="1"/>
  <c r="R19" i="1"/>
  <c r="R5" i="1"/>
  <c r="R38" i="1"/>
  <c r="R12" i="1"/>
  <c r="R30" i="1"/>
  <c r="R34" i="1"/>
  <c r="C43" i="1" l="1"/>
  <c r="L43" i="1" s="1"/>
  <c r="C47" i="1"/>
  <c r="C51" i="1"/>
  <c r="L51" i="1" s="1"/>
  <c r="C55" i="1"/>
  <c r="C19" i="1"/>
  <c r="L19" i="1" s="1"/>
  <c r="C44" i="1"/>
  <c r="C48" i="1"/>
  <c r="C52" i="1"/>
  <c r="C20" i="1"/>
  <c r="C8" i="1"/>
  <c r="C45" i="1"/>
  <c r="C49" i="1"/>
  <c r="C53" i="1"/>
  <c r="C39" i="1"/>
  <c r="C18" i="1"/>
  <c r="C28" i="1"/>
  <c r="C42" i="1"/>
  <c r="C46" i="1"/>
  <c r="C50" i="1"/>
  <c r="C54" i="1"/>
  <c r="C10" i="1"/>
  <c r="L10" i="1" s="1"/>
  <c r="C23" i="1"/>
  <c r="C31" i="1"/>
  <c r="L31" i="1" s="1"/>
  <c r="C11" i="1"/>
  <c r="C24" i="1"/>
  <c r="C32" i="1"/>
  <c r="C16" i="1"/>
  <c r="C27" i="1"/>
  <c r="C33" i="1"/>
  <c r="C6" i="1"/>
  <c r="C25" i="1"/>
  <c r="C13" i="1"/>
  <c r="C36" i="1"/>
  <c r="C7" i="1"/>
  <c r="C5" i="1"/>
  <c r="L5" i="1" s="1"/>
  <c r="C38" i="1"/>
  <c r="C30" i="1"/>
  <c r="C12" i="1"/>
  <c r="C37" i="1"/>
  <c r="C40" i="1"/>
  <c r="C29" i="1"/>
  <c r="C34" i="1"/>
  <c r="C26" i="1"/>
  <c r="L35" i="1"/>
  <c r="L17" i="1"/>
  <c r="L9" i="1"/>
  <c r="L22" i="1"/>
  <c r="L25" i="1" l="1"/>
  <c r="L36" i="1"/>
  <c r="L33" i="1"/>
  <c r="L44" i="1"/>
  <c r="L45" i="1"/>
  <c r="L47" i="1"/>
  <c r="L48" i="1"/>
  <c r="L50" i="1"/>
  <c r="L18" i="1"/>
  <c r="L53" i="1"/>
  <c r="L42" i="1"/>
  <c r="L55" i="1"/>
  <c r="L24" i="1"/>
  <c r="L30" i="1"/>
  <c r="L8" i="1"/>
  <c r="L52" i="1"/>
  <c r="L46" i="1"/>
  <c r="L12" i="1"/>
  <c r="L28" i="1"/>
  <c r="L54" i="1"/>
  <c r="L39" i="1"/>
  <c r="L32" i="1"/>
  <c r="L49" i="1"/>
  <c r="L23" i="1"/>
  <c r="L27" i="1"/>
  <c r="L11" i="1"/>
  <c r="L16" i="1"/>
  <c r="L6" i="1"/>
  <c r="L13" i="1"/>
  <c r="L7" i="1"/>
  <c r="L38" i="1"/>
  <c r="L37" i="1"/>
  <c r="L26" i="1"/>
  <c r="L29" i="1"/>
  <c r="L15" i="1"/>
  <c r="L34" i="1"/>
  <c r="L40" i="1"/>
  <c r="L20" i="1"/>
</calcChain>
</file>

<file path=xl/sharedStrings.xml><?xml version="1.0" encoding="utf-8"?>
<sst xmlns="http://schemas.openxmlformats.org/spreadsheetml/2006/main" count="230" uniqueCount="99">
  <si>
    <t>Name</t>
  </si>
  <si>
    <t>Phase Total</t>
  </si>
  <si>
    <t>1st shot</t>
  </si>
  <si>
    <t>2nd</t>
  </si>
  <si>
    <t>3rd</t>
  </si>
  <si>
    <t>4th</t>
  </si>
  <si>
    <t>5th</t>
  </si>
  <si>
    <t>Phase:</t>
  </si>
  <si>
    <t>Contest Total</t>
  </si>
  <si>
    <t>1st series</t>
  </si>
  <si>
    <t>2nd series</t>
  </si>
  <si>
    <t>3rd series</t>
  </si>
  <si>
    <t>Club Name</t>
  </si>
  <si>
    <t>Fastest shot</t>
  </si>
  <si>
    <t>Total Missed shots</t>
  </si>
  <si>
    <t>total misses</t>
  </si>
  <si>
    <t>Total without Misses</t>
  </si>
  <si>
    <t>Missed Shot Total</t>
  </si>
  <si>
    <t>Shooting Style</t>
  </si>
  <si>
    <t>1st</t>
  </si>
  <si>
    <t>2nd series total</t>
  </si>
  <si>
    <t>1&amp;2 results</t>
  </si>
  <si>
    <t>series 2</t>
  </si>
  <si>
    <t>series 3</t>
  </si>
  <si>
    <t>series 1</t>
  </si>
  <si>
    <t>doubles</t>
  </si>
  <si>
    <t xml:space="preserve">1st </t>
  </si>
  <si>
    <t>Dbles 1st shot average</t>
  </si>
  <si>
    <t>Dbles 2nd shot average</t>
  </si>
  <si>
    <t>Shot
Avg
(Dbles NOT included)</t>
  </si>
  <si>
    <t>Doubles Calculations(Series 3)</t>
  </si>
  <si>
    <t>2nd shot</t>
  </si>
  <si>
    <t>Doubles Calculations(Series 1)</t>
  </si>
  <si>
    <t>Doubles Calculations(Series 2)</t>
  </si>
  <si>
    <t>1&amp;2 Results</t>
  </si>
  <si>
    <t>Final calculations</t>
  </si>
  <si>
    <t>Phases</t>
  </si>
  <si>
    <t>Sex</t>
  </si>
  <si>
    <t>Contest Name:                Internet Shoot</t>
  </si>
  <si>
    <t>Statistic's</t>
  </si>
  <si>
    <t>3rd  series total</t>
  </si>
  <si>
    <t>1st  series total</t>
  </si>
  <si>
    <t xml:space="preserve">Doubles Phase:    </t>
  </si>
  <si>
    <r>
      <rPr>
        <sz val="18"/>
        <color theme="0"/>
        <rFont val="Arial"/>
        <family val="2"/>
      </rPr>
      <t xml:space="preserve">Instructions: </t>
    </r>
    <r>
      <rPr>
        <b/>
        <u/>
        <sz val="18"/>
        <color theme="0"/>
        <rFont val="Arial"/>
        <family val="2"/>
      </rPr>
      <t>ONLY</t>
    </r>
    <r>
      <rPr>
        <sz val="18"/>
        <color theme="0"/>
        <rFont val="Arial"/>
        <family val="2"/>
      </rPr>
      <t xml:space="preserve"> enter information or times in white boxes.       </t>
    </r>
    <r>
      <rPr>
        <sz val="16"/>
        <color theme="0"/>
        <rFont val="Arial"/>
        <family val="2"/>
      </rPr>
      <t xml:space="preserve">             
</t>
    </r>
    <r>
      <rPr>
        <b/>
        <sz val="16"/>
        <color theme="0"/>
        <rFont val="Arial"/>
        <family val="2"/>
      </rPr>
      <t xml:space="preserve"> *** Important ***  </t>
    </r>
    <r>
      <rPr>
        <sz val="16"/>
        <color theme="0"/>
        <rFont val="Arial"/>
        <family val="2"/>
      </rPr>
      <t xml:space="preserve"> -- Verify when entering times. That the cursor is on the correct box for each shooter before entering times!!!</t>
    </r>
  </si>
  <si>
    <t>Gary Rosen</t>
  </si>
  <si>
    <t>M</t>
  </si>
  <si>
    <t>WFDA</t>
  </si>
  <si>
    <t>Slapping</t>
  </si>
  <si>
    <t>Carol Bonnett</t>
  </si>
  <si>
    <t>F</t>
  </si>
  <si>
    <t>Duke Bonnett</t>
  </si>
  <si>
    <t>Johnny Perry</t>
  </si>
  <si>
    <t>Shawnee Bandits</t>
  </si>
  <si>
    <t>Thumbing</t>
  </si>
  <si>
    <t>Mary Hill (Kat Balou)</t>
  </si>
  <si>
    <t>John Murphy (Mad Murphy)</t>
  </si>
  <si>
    <t>George Kirkcaldy (Kid K)</t>
  </si>
  <si>
    <t>Bobby Thomson (Rondo Kid)</t>
  </si>
  <si>
    <t>Colt Wright (Whitecloud)</t>
  </si>
  <si>
    <t>Catherine Johnstone (Belle Starr)</t>
  </si>
  <si>
    <t>James Graham (Silver Fox)</t>
  </si>
  <si>
    <t>Greig Duff (B.J. colt)</t>
  </si>
  <si>
    <t>Hugh Wilson (Hawk)</t>
  </si>
  <si>
    <t>The Gunslingers</t>
  </si>
  <si>
    <t>Fanning</t>
  </si>
  <si>
    <t>Brian "Doc" Hric</t>
  </si>
  <si>
    <t>Rich Enneper</t>
  </si>
  <si>
    <t>Bill Saajovic</t>
  </si>
  <si>
    <t>"Texas" Tony Wisen</t>
  </si>
  <si>
    <t>Buckeye Rangers</t>
  </si>
  <si>
    <t>Jon Rivera</t>
  </si>
  <si>
    <t>Clint Felten</t>
  </si>
  <si>
    <t>Final Shot Saloon</t>
  </si>
  <si>
    <t>Up Fan</t>
  </si>
  <si>
    <t xml:space="preserve">Alexis Rothenberg </t>
  </si>
  <si>
    <t>John "Trickshot" Wilson</t>
  </si>
  <si>
    <t>Carl Rothenberg</t>
  </si>
  <si>
    <t>Trickshot School</t>
  </si>
  <si>
    <t>Den Robinson</t>
  </si>
  <si>
    <t>Shawn Murphy</t>
  </si>
  <si>
    <t>Ryan Quesnel</t>
  </si>
  <si>
    <t>Karen Robinson</t>
  </si>
  <si>
    <t>Glenn Renny</t>
  </si>
  <si>
    <t>Garry Porteous</t>
  </si>
  <si>
    <t>Paula Murphy</t>
  </si>
  <si>
    <t>Jim Weatherby</t>
  </si>
  <si>
    <t>Alex Watson</t>
  </si>
  <si>
    <t>Jack Drover</t>
  </si>
  <si>
    <t>Doug Abbott</t>
  </si>
  <si>
    <t>Thunderbirds</t>
  </si>
  <si>
    <t>Doubles Totals</t>
  </si>
  <si>
    <t>Robert Ball (Bear Claw bob)</t>
  </si>
  <si>
    <t>Phase:         International</t>
  </si>
  <si>
    <t>Terry Campbell</t>
  </si>
  <si>
    <t>Laura Campbell</t>
  </si>
  <si>
    <t>Twist Fan</t>
  </si>
  <si>
    <t>Classical Fast Draw Society</t>
  </si>
  <si>
    <t>Pullin' Triggers</t>
  </si>
  <si>
    <t>Note – Bob (Bear Claw Bob) Ball used a Pocket Pro II Timer which is legal in the Classical Fast Draw Association. The timer only reads to the hundredths of a second. He did use shotgun primer only ammo and a balloon target.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</si>
</sst>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Baskerville Old Face"/>
      <family val="1"/>
    </font>
    <font>
      <i/>
      <sz val="16"/>
      <color theme="1"/>
      <name val="Baskerville Old Face"/>
      <family val="1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Baskerville Old Face"/>
      <family val="1"/>
    </font>
    <font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Baskerville Old Face"/>
      <family val="1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8"/>
      <color theme="0"/>
      <name val="Arial"/>
      <family val="2"/>
    </font>
    <font>
      <b/>
      <u/>
      <sz val="18"/>
      <color theme="0"/>
      <name val="Arial"/>
      <family val="2"/>
    </font>
    <font>
      <b/>
      <sz val="16"/>
      <color rgb="FF000000"/>
      <name val="Baskerville Old Face"/>
      <family val="1"/>
    </font>
    <font>
      <b/>
      <sz val="12"/>
      <color theme="0"/>
      <name val="Calibri"/>
      <family val="2"/>
      <scheme val="minor"/>
    </font>
    <font>
      <sz val="16"/>
      <color indexed="8"/>
      <name val="Baskerville Old Face"/>
      <family val="1"/>
    </font>
    <font>
      <b/>
      <sz val="16"/>
      <color indexed="8"/>
      <name val="Baskerville Old Face"/>
      <family val="1"/>
    </font>
    <font>
      <sz val="11"/>
      <color rgb="FF000000"/>
      <name val="Calibri"/>
      <family val="2"/>
    </font>
    <font>
      <sz val="16"/>
      <color rgb="FF000000"/>
      <name val="Baskerville Old Face"/>
      <family val="1"/>
    </font>
    <font>
      <b/>
      <sz val="24"/>
      <color theme="1"/>
      <name val="Baskerville Old Face"/>
      <family val="1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2" xfId="0" applyBorder="1" applyAlignment="1" applyProtection="1"/>
    <xf numFmtId="0" fontId="0" fillId="0" borderId="2" xfId="0" applyBorder="1" applyAlignment="1" applyProtection="1">
      <alignment horizont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0" fontId="4" fillId="0" borderId="0" xfId="0" applyFont="1" applyProtection="1"/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1" fillId="2" borderId="17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2" fillId="3" borderId="4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horizontal="center" wrapText="1"/>
    </xf>
    <xf numFmtId="0" fontId="13" fillId="3" borderId="0" xfId="0" applyFont="1" applyFill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 wrapText="1"/>
    </xf>
    <xf numFmtId="0" fontId="12" fillId="3" borderId="4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1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10" xfId="0" applyFont="1" applyFill="1" applyBorder="1" applyProtection="1">
      <protection locked="0"/>
    </xf>
    <xf numFmtId="164" fontId="13" fillId="3" borderId="3" xfId="0" applyNumberFormat="1" applyFont="1" applyFill="1" applyBorder="1" applyAlignment="1" applyProtection="1">
      <alignment horizontal="center"/>
    </xf>
    <xf numFmtId="164" fontId="13" fillId="3" borderId="1" xfId="0" applyNumberFormat="1" applyFont="1" applyFill="1" applyBorder="1" applyAlignment="1" applyProtection="1">
      <alignment horizontal="center"/>
    </xf>
    <xf numFmtId="164" fontId="13" fillId="3" borderId="12" xfId="0" applyNumberFormat="1" applyFont="1" applyFill="1" applyBorder="1" applyAlignment="1" applyProtection="1">
      <alignment horizontal="center"/>
    </xf>
    <xf numFmtId="164" fontId="13" fillId="3" borderId="11" xfId="0" applyNumberFormat="1" applyFont="1" applyFill="1" applyBorder="1" applyAlignment="1" applyProtection="1">
      <alignment horizontal="center"/>
    </xf>
    <xf numFmtId="1" fontId="13" fillId="3" borderId="1" xfId="0" applyNumberFormat="1" applyFont="1" applyFill="1" applyBorder="1" applyAlignment="1" applyProtection="1">
      <alignment horizontal="center"/>
    </xf>
    <xf numFmtId="0" fontId="19" fillId="3" borderId="5" xfId="0" applyFont="1" applyFill="1" applyBorder="1" applyAlignment="1" applyProtection="1">
      <alignment horizontal="center" wrapText="1"/>
    </xf>
    <xf numFmtId="0" fontId="19" fillId="3" borderId="2" xfId="0" applyFont="1" applyFill="1" applyBorder="1" applyAlignment="1" applyProtection="1">
      <alignment horizontal="center" wrapText="1"/>
    </xf>
    <xf numFmtId="0" fontId="19" fillId="3" borderId="6" xfId="0" applyFont="1" applyFill="1" applyBorder="1" applyAlignment="1" applyProtection="1">
      <alignment horizontal="center" wrapText="1"/>
    </xf>
    <xf numFmtId="0" fontId="12" fillId="3" borderId="2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164" fontId="4" fillId="0" borderId="1" xfId="0" quotePrefix="1" applyNumberFormat="1" applyFont="1" applyBorder="1" applyAlignment="1" applyProtection="1">
      <alignment horizontal="center"/>
      <protection locked="0"/>
    </xf>
    <xf numFmtId="164" fontId="13" fillId="3" borderId="0" xfId="0" applyNumberFormat="1" applyFont="1" applyFill="1" applyBorder="1" applyAlignment="1" applyProtection="1">
      <alignment horizontal="center"/>
    </xf>
    <xf numFmtId="0" fontId="12" fillId="3" borderId="20" xfId="0" applyFont="1" applyFill="1" applyBorder="1" applyAlignment="1" applyProtection="1">
      <alignment horizontal="center" wrapText="1"/>
    </xf>
    <xf numFmtId="0" fontId="4" fillId="3" borderId="0" xfId="0" applyFont="1" applyFill="1" applyBorder="1" applyProtection="1">
      <protection locked="0"/>
    </xf>
    <xf numFmtId="164" fontId="13" fillId="3" borderId="3" xfId="0" applyNumberFormat="1" applyFont="1" applyFill="1" applyBorder="1" applyAlignment="1" applyProtection="1">
      <alignment horizontal="center"/>
      <protection locked="0"/>
    </xf>
    <xf numFmtId="164" fontId="13" fillId="3" borderId="1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23" fillId="0" borderId="1" xfId="1" applyFont="1" applyBorder="1" applyAlignment="1" applyProtection="1">
      <alignment horizontal="center"/>
      <protection locked="0"/>
    </xf>
    <xf numFmtId="164" fontId="23" fillId="0" borderId="1" xfId="1" applyNumberFormat="1" applyFont="1" applyBorder="1" applyAlignment="1" applyProtection="1">
      <alignment horizontal="center"/>
      <protection locked="0"/>
    </xf>
    <xf numFmtId="0" fontId="23" fillId="0" borderId="1" xfId="1" applyFont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0" fontId="18" fillId="0" borderId="1" xfId="1" applyFont="1" applyBorder="1" applyAlignment="1" applyProtection="1">
      <alignment horizontal="left"/>
      <protection locked="0"/>
    </xf>
    <xf numFmtId="0" fontId="18" fillId="0" borderId="1" xfId="0" applyFont="1" applyBorder="1" applyAlignment="1">
      <alignment horizontal="left"/>
    </xf>
    <xf numFmtId="0" fontId="4" fillId="0" borderId="19" xfId="0" applyFont="1" applyBorder="1" applyAlignment="1" applyProtection="1">
      <alignment horizontal="center"/>
      <protection locked="0"/>
    </xf>
    <xf numFmtId="164" fontId="4" fillId="0" borderId="19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vertical="center"/>
    </xf>
    <xf numFmtId="0" fontId="14" fillId="3" borderId="17" xfId="0" applyFont="1" applyFill="1" applyBorder="1" applyAlignment="1" applyProtection="1">
      <alignment horizontal="left" vertical="top" wrapText="1"/>
      <protection locked="0"/>
    </xf>
    <xf numFmtId="0" fontId="10" fillId="3" borderId="17" xfId="0" applyFont="1" applyFill="1" applyBorder="1" applyAlignment="1" applyProtection="1">
      <alignment horizontal="left" vertical="top" wrapText="1"/>
      <protection locked="0"/>
    </xf>
    <xf numFmtId="14" fontId="9" fillId="3" borderId="5" xfId="0" applyNumberFormat="1" applyFont="1" applyFill="1" applyBorder="1" applyAlignment="1" applyProtection="1">
      <alignment horizontal="center"/>
    </xf>
    <xf numFmtId="0" fontId="10" fillId="3" borderId="6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11" fillId="3" borderId="2" xfId="0" applyFont="1" applyFill="1" applyBorder="1" applyAlignment="1" applyProtection="1">
      <alignment horizontal="center"/>
    </xf>
    <xf numFmtId="0" fontId="24" fillId="0" borderId="5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left"/>
    </xf>
    <xf numFmtId="0" fontId="24" fillId="0" borderId="6" xfId="0" applyFont="1" applyBorder="1" applyAlignment="1" applyProtection="1">
      <alignment horizontal="left"/>
    </xf>
    <xf numFmtId="14" fontId="9" fillId="3" borderId="8" xfId="0" applyNumberFormat="1" applyFont="1" applyFill="1" applyBorder="1" applyAlignment="1" applyProtection="1">
      <alignment horizontal="center"/>
    </xf>
    <xf numFmtId="14" fontId="9" fillId="3" borderId="6" xfId="0" applyNumberFormat="1" applyFont="1" applyFill="1" applyBorder="1" applyAlignment="1" applyProtection="1">
      <alignment horizontal="center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15" xfId="0" applyFont="1" applyBorder="1" applyAlignment="1" applyProtection="1">
      <alignment horizontal="left"/>
      <protection locked="0"/>
    </xf>
    <xf numFmtId="0" fontId="24" fillId="0" borderId="16" xfId="0" applyFont="1" applyBorder="1" applyAlignment="1" applyProtection="1">
      <alignment horizontal="left"/>
      <protection locked="0"/>
    </xf>
    <xf numFmtId="0" fontId="24" fillId="0" borderId="17" xfId="0" applyFont="1" applyBorder="1" applyAlignment="1" applyProtection="1">
      <alignment horizontal="left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24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A60"/>
  <sheetViews>
    <sheetView tabSelected="1" topLeftCell="A4" zoomScale="70" zoomScaleNormal="70" workbookViewId="0">
      <selection activeCell="A57" sqref="A57"/>
    </sheetView>
  </sheetViews>
  <sheetFormatPr defaultRowHeight="15" x14ac:dyDescent="0.25"/>
  <cols>
    <col min="1" max="1" width="48.42578125" style="1" customWidth="1"/>
    <col min="2" max="2" width="9.140625" style="1"/>
    <col min="3" max="3" width="18.28515625" style="2" bestFit="1" customWidth="1"/>
    <col min="4" max="4" width="34.85546875" style="1" bestFit="1" customWidth="1"/>
    <col min="5" max="5" width="19.7109375" style="1" bestFit="1" customWidth="1"/>
    <col min="6" max="8" width="13.7109375" style="2" customWidth="1"/>
    <col min="9" max="9" width="13.7109375" style="1" customWidth="1"/>
    <col min="10" max="10" width="13.7109375" style="2" customWidth="1"/>
    <col min="11" max="46" width="13.7109375" style="1" customWidth="1"/>
    <col min="47" max="48" width="11.28515625" style="1" customWidth="1"/>
    <col min="49" max="49" width="15.7109375" style="1" customWidth="1"/>
    <col min="50" max="51" width="15.7109375" style="6" customWidth="1"/>
    <col min="52" max="80" width="15.7109375" style="1" customWidth="1"/>
    <col min="81" max="83" width="5.7109375" style="1" customWidth="1"/>
    <col min="84" max="84" width="8.28515625" style="1" customWidth="1"/>
    <col min="85" max="16384" width="9.140625" style="1"/>
  </cols>
  <sheetData>
    <row r="1" spans="1:79" s="2" customFormat="1" ht="63.75" customHeight="1" thickBot="1" x14ac:dyDescent="0.3">
      <c r="A1" s="89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X1" s="7"/>
      <c r="AY1" s="7"/>
    </row>
    <row r="2" spans="1:79" s="2" customFormat="1" ht="29.25" customHeight="1" thickBot="1" x14ac:dyDescent="0.5">
      <c r="A2" s="93" t="s">
        <v>38</v>
      </c>
      <c r="B2" s="94"/>
      <c r="C2" s="95"/>
      <c r="D2" s="91">
        <f ca="1">NOW()</f>
        <v>41996.684701388891</v>
      </c>
      <c r="E2" s="92"/>
      <c r="F2" s="91" t="s">
        <v>39</v>
      </c>
      <c r="G2" s="100"/>
      <c r="H2" s="100"/>
      <c r="I2" s="100"/>
      <c r="J2" s="100"/>
      <c r="K2" s="100"/>
      <c r="L2" s="101"/>
      <c r="M2" s="108" t="s">
        <v>92</v>
      </c>
      <c r="N2" s="108"/>
      <c r="O2" s="108"/>
      <c r="P2" s="108"/>
      <c r="Q2" s="108"/>
      <c r="R2" s="108"/>
      <c r="S2" s="108" t="s">
        <v>92</v>
      </c>
      <c r="T2" s="108"/>
      <c r="U2" s="108"/>
      <c r="V2" s="108"/>
      <c r="W2" s="108"/>
      <c r="X2" s="108"/>
      <c r="Y2" s="108" t="s">
        <v>92</v>
      </c>
      <c r="Z2" s="108"/>
      <c r="AA2" s="108"/>
      <c r="AB2" s="108"/>
      <c r="AC2" s="108"/>
      <c r="AD2" s="108"/>
      <c r="AE2" s="102" t="s">
        <v>7</v>
      </c>
      <c r="AF2" s="103"/>
      <c r="AG2" s="103"/>
      <c r="AH2" s="103"/>
      <c r="AI2" s="103"/>
      <c r="AJ2" s="104"/>
      <c r="AK2" s="97" t="s">
        <v>42</v>
      </c>
      <c r="AL2" s="98"/>
      <c r="AM2" s="98"/>
      <c r="AN2" s="98"/>
      <c r="AO2" s="98"/>
      <c r="AP2" s="98"/>
      <c r="AQ2" s="98"/>
      <c r="AR2" s="98"/>
      <c r="AS2" s="99"/>
      <c r="AT2" s="73"/>
      <c r="AU2" s="28"/>
      <c r="AX2" s="7"/>
      <c r="AY2" s="7"/>
      <c r="BT2" s="21"/>
    </row>
    <row r="3" spans="1:79" s="2" customFormat="1" ht="38.25" customHeight="1" thickBot="1" x14ac:dyDescent="0.45">
      <c r="A3" s="27"/>
      <c r="B3" s="28"/>
      <c r="C3" s="27"/>
      <c r="D3" s="19"/>
      <c r="E3" s="19"/>
      <c r="F3" s="19"/>
      <c r="G3" s="19"/>
      <c r="H3" s="19"/>
      <c r="I3" s="19"/>
      <c r="J3" s="19"/>
      <c r="K3" s="19"/>
      <c r="L3" s="20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5"/>
      <c r="AF3" s="106"/>
      <c r="AG3" s="106"/>
      <c r="AH3" s="106"/>
      <c r="AI3" s="106"/>
      <c r="AJ3" s="107"/>
      <c r="AK3" s="96" t="s">
        <v>9</v>
      </c>
      <c r="AL3" s="96"/>
      <c r="AM3" s="96"/>
      <c r="AN3" s="96" t="s">
        <v>10</v>
      </c>
      <c r="AO3" s="96"/>
      <c r="AP3" s="96"/>
      <c r="AQ3" s="96" t="s">
        <v>11</v>
      </c>
      <c r="AR3" s="96"/>
      <c r="AS3" s="96"/>
      <c r="AT3" s="43"/>
      <c r="AU3" s="29"/>
      <c r="AX3" s="7"/>
      <c r="AY3" s="7"/>
      <c r="BT3" s="21"/>
    </row>
    <row r="4" spans="1:79" s="23" customFormat="1" ht="66.75" customHeight="1" thickBot="1" x14ac:dyDescent="0.4">
      <c r="A4" s="34" t="s">
        <v>0</v>
      </c>
      <c r="B4" s="35" t="s">
        <v>37</v>
      </c>
      <c r="C4" s="45" t="s">
        <v>8</v>
      </c>
      <c r="D4" s="35" t="s">
        <v>12</v>
      </c>
      <c r="E4" s="36" t="s">
        <v>18</v>
      </c>
      <c r="F4" s="64" t="s">
        <v>29</v>
      </c>
      <c r="G4" s="65" t="s">
        <v>27</v>
      </c>
      <c r="H4" s="65" t="s">
        <v>28</v>
      </c>
      <c r="I4" s="66" t="s">
        <v>13</v>
      </c>
      <c r="J4" s="65" t="s">
        <v>14</v>
      </c>
      <c r="K4" s="65" t="s">
        <v>17</v>
      </c>
      <c r="L4" s="65" t="s">
        <v>16</v>
      </c>
      <c r="M4" s="35" t="s">
        <v>19</v>
      </c>
      <c r="N4" s="35" t="s">
        <v>3</v>
      </c>
      <c r="O4" s="35" t="s">
        <v>4</v>
      </c>
      <c r="P4" s="35" t="s">
        <v>5</v>
      </c>
      <c r="Q4" s="35" t="s">
        <v>6</v>
      </c>
      <c r="R4" s="67" t="s">
        <v>1</v>
      </c>
      <c r="S4" s="35" t="s">
        <v>19</v>
      </c>
      <c r="T4" s="35" t="s">
        <v>3</v>
      </c>
      <c r="U4" s="35" t="s">
        <v>4</v>
      </c>
      <c r="V4" s="35" t="s">
        <v>5</v>
      </c>
      <c r="W4" s="35" t="s">
        <v>6</v>
      </c>
      <c r="X4" s="67" t="s">
        <v>1</v>
      </c>
      <c r="Y4" s="35" t="s">
        <v>19</v>
      </c>
      <c r="Z4" s="35" t="s">
        <v>3</v>
      </c>
      <c r="AA4" s="35" t="s">
        <v>4</v>
      </c>
      <c r="AB4" s="35" t="s">
        <v>5</v>
      </c>
      <c r="AC4" s="35" t="s">
        <v>6</v>
      </c>
      <c r="AD4" s="67" t="s">
        <v>1</v>
      </c>
      <c r="AE4" s="35" t="s">
        <v>19</v>
      </c>
      <c r="AF4" s="35" t="s">
        <v>3</v>
      </c>
      <c r="AG4" s="35" t="s">
        <v>4</v>
      </c>
      <c r="AH4" s="35" t="s">
        <v>5</v>
      </c>
      <c r="AI4" s="35" t="s">
        <v>6</v>
      </c>
      <c r="AJ4" s="67" t="s">
        <v>1</v>
      </c>
      <c r="AK4" s="33" t="s">
        <v>2</v>
      </c>
      <c r="AL4" s="33" t="s">
        <v>3</v>
      </c>
      <c r="AM4" s="43" t="s">
        <v>41</v>
      </c>
      <c r="AN4" s="33" t="s">
        <v>19</v>
      </c>
      <c r="AO4" s="33" t="s">
        <v>3</v>
      </c>
      <c r="AP4" s="44" t="s">
        <v>20</v>
      </c>
      <c r="AQ4" s="33" t="s">
        <v>19</v>
      </c>
      <c r="AR4" s="45" t="s">
        <v>3</v>
      </c>
      <c r="AS4" s="44" t="s">
        <v>40</v>
      </c>
      <c r="AT4" s="67" t="s">
        <v>90</v>
      </c>
      <c r="AU4" s="30"/>
      <c r="AY4" s="24"/>
      <c r="AZ4" s="24"/>
      <c r="BA4" s="26"/>
      <c r="BT4" s="25"/>
    </row>
    <row r="5" spans="1:79" s="11" customFormat="1" ht="20.25" x14ac:dyDescent="0.3">
      <c r="A5" s="38" t="s">
        <v>65</v>
      </c>
      <c r="B5" s="47" t="s">
        <v>45</v>
      </c>
      <c r="C5" s="59">
        <f t="shared" ref="C5:C40" si="0">SUM(R5,X5,AD5,AJ5,AT5)</f>
        <v>4.5960000000000001</v>
      </c>
      <c r="D5" s="47" t="s">
        <v>69</v>
      </c>
      <c r="E5" s="46" t="s">
        <v>64</v>
      </c>
      <c r="F5" s="60">
        <f t="shared" ref="F5:F40" si="1">IFERROR(AVERAGE(M5:Q5,S5:W5,Y5:AC5,AE5:AI5,AF5),0)</f>
        <v>0.30639999999999995</v>
      </c>
      <c r="G5" s="59">
        <f t="shared" ref="G5:G40" si="2">IFERROR(AVERAGE(AK5,AN5,AQ5),0)</f>
        <v>0</v>
      </c>
      <c r="H5" s="59">
        <f t="shared" ref="H5:H40" si="3">IFERROR(AVERAGE(AL5,AO5,AR5),0)</f>
        <v>0</v>
      </c>
      <c r="I5" s="60">
        <f t="shared" ref="I5:I40" si="4">MIN(M5:Q5,S5:W5,Y5:AC5,AE5:AI5)</f>
        <v>0.24</v>
      </c>
      <c r="J5" s="63">
        <f>SUM('Contest Score sheet'!BG5)</f>
        <v>1</v>
      </c>
      <c r="K5" s="59">
        <f>SUM('Contest Score sheet'!BG5*1)</f>
        <v>1</v>
      </c>
      <c r="L5" s="60">
        <f t="shared" ref="L5:L40" si="5">SUM(C5-K5)</f>
        <v>3.5960000000000001</v>
      </c>
      <c r="M5" s="52">
        <v>0.26</v>
      </c>
      <c r="N5" s="52">
        <v>0.25800000000000001</v>
      </c>
      <c r="O5" s="52">
        <v>0.27</v>
      </c>
      <c r="P5" s="52">
        <v>0.255</v>
      </c>
      <c r="Q5" s="52">
        <v>0.252</v>
      </c>
      <c r="R5" s="60">
        <f t="shared" ref="R5:R40" si="6">SUM(M5:Q5)</f>
        <v>1.2950000000000002</v>
      </c>
      <c r="S5" s="52">
        <v>0.249</v>
      </c>
      <c r="T5" s="52">
        <v>0.27200000000000002</v>
      </c>
      <c r="U5" s="52">
        <v>1</v>
      </c>
      <c r="V5" s="52">
        <v>0.254</v>
      </c>
      <c r="W5" s="52">
        <v>0.251</v>
      </c>
      <c r="X5" s="60">
        <f t="shared" ref="X5:X40" si="7">SUM(S5:W5)</f>
        <v>2.0259999999999998</v>
      </c>
      <c r="Y5" s="52">
        <v>0.252</v>
      </c>
      <c r="Z5" s="52">
        <v>0.252</v>
      </c>
      <c r="AA5" s="52">
        <v>0.28100000000000003</v>
      </c>
      <c r="AB5" s="52">
        <v>0.25</v>
      </c>
      <c r="AC5" s="52">
        <v>0.24</v>
      </c>
      <c r="AD5" s="60">
        <f t="shared" ref="AD5:AD40" si="8">SUM(Y5:AC5)</f>
        <v>1.2750000000000001</v>
      </c>
      <c r="AE5" s="53"/>
      <c r="AF5" s="53"/>
      <c r="AG5" s="53"/>
      <c r="AH5" s="53"/>
      <c r="AI5" s="53"/>
      <c r="AJ5" s="76">
        <f t="shared" ref="AJ5:AJ40" si="9">SUM(AE5:AI5)</f>
        <v>0</v>
      </c>
      <c r="AK5" s="53"/>
      <c r="AL5" s="53"/>
      <c r="AM5" s="60">
        <f>'Contest Score sheet'!BO18</f>
        <v>0</v>
      </c>
      <c r="AN5" s="53"/>
      <c r="AO5" s="53"/>
      <c r="AP5" s="59">
        <f>'Contest Score sheet'!BU18</f>
        <v>0</v>
      </c>
      <c r="AQ5" s="53"/>
      <c r="AR5" s="54"/>
      <c r="AS5" s="60">
        <f>'Contest Score sheet'!CA18</f>
        <v>0</v>
      </c>
      <c r="AT5" s="61">
        <f t="shared" ref="AT5:AT19" si="10">SUM(AS5,AP5,AM5)</f>
        <v>0</v>
      </c>
      <c r="AU5" s="58"/>
      <c r="AW5" s="15">
        <f>COUNTIF('Contest Score sheet'!M5:Q5,1)</f>
        <v>0</v>
      </c>
      <c r="AX5" s="15">
        <f>COUNTIF('Contest Score sheet'!S5:W5,1)</f>
        <v>1</v>
      </c>
      <c r="AY5" s="15">
        <f>COUNTIF('Contest Score sheet'!Y5:AC5,1)</f>
        <v>0</v>
      </c>
      <c r="AZ5" s="15">
        <f>COUNTIF('Contest Score sheet'!AE5:AI5,1)</f>
        <v>0</v>
      </c>
      <c r="BA5" s="15">
        <f>COUNTIF('Contest Score sheet'!AK5,1)</f>
        <v>0</v>
      </c>
      <c r="BB5" s="15">
        <f>COUNTIF('Contest Score sheet'!AL5,1)</f>
        <v>0</v>
      </c>
      <c r="BC5" s="15">
        <f>COUNTIF('Contest Score sheet'!AN5,1)</f>
        <v>0</v>
      </c>
      <c r="BD5" s="15">
        <f>COUNTIF('Contest Score sheet'!AO5,1)</f>
        <v>0</v>
      </c>
      <c r="BE5" s="15">
        <f>COUNTIF('Contest Score sheet'!AQ5,1)</f>
        <v>0</v>
      </c>
      <c r="BF5" s="15">
        <f>COUNTIF('Contest Score sheet'!AR5,1)</f>
        <v>0</v>
      </c>
      <c r="BG5" s="15">
        <f t="shared" ref="BG5:BG55" si="11">SUM(AW5:BF5)</f>
        <v>1</v>
      </c>
      <c r="BJ5" s="13" t="b">
        <f>NOT('Contest Score sheet'!AK5=1)</f>
        <v>1</v>
      </c>
      <c r="BK5" s="13" t="b">
        <f>NOT('Contest Score sheet'!AL5=1)</f>
        <v>1</v>
      </c>
      <c r="BL5" s="13" t="b">
        <f>AND('Contest Score sheet'!AL5=TRUE,'Contest Score sheet'!AL5=TRUE)</f>
        <v>0</v>
      </c>
      <c r="BM5" s="13" t="b">
        <f t="shared" ref="BM5:BM55" si="12">AND(BJ5=TRUE,BK5=TRUE)</f>
        <v>1</v>
      </c>
      <c r="BN5" s="14">
        <f>IF(BM5=TRUE,'Contest Score sheet'!AL5,'Contest Score sheet'!AK5+'Contest Score sheet'!AL5)</f>
        <v>0</v>
      </c>
      <c r="BO5" s="13">
        <f t="shared" ref="BO5:BO55" si="13">IF(BN5&gt;2,2,BN5)</f>
        <v>0</v>
      </c>
      <c r="BP5" s="13" t="b">
        <f>NOT('Contest Score sheet'!AN5=1)</f>
        <v>1</v>
      </c>
      <c r="BQ5" s="13" t="b">
        <f>NOT('Contest Score sheet'!AO5=1)</f>
        <v>1</v>
      </c>
      <c r="BR5" s="13" t="b">
        <f>AND('Contest Score sheet'!AO5=TRUE,'Contest Score sheet'!AN5=TRUE)</f>
        <v>0</v>
      </c>
      <c r="BS5" s="13" t="b">
        <f t="shared" ref="BS5:BS55" si="14">AND(BP5=TRUE,BQ5=TRUE)</f>
        <v>1</v>
      </c>
      <c r="BT5" s="14">
        <f>IF(BS5=TRUE,'Contest Score sheet'!AO5,'Contest Score sheet'!AO5+'Contest Score sheet'!AN5)</f>
        <v>0</v>
      </c>
      <c r="BU5" s="13">
        <f t="shared" ref="BU5:BU55" si="15">IF(BT5&gt;2,2,BT5)</f>
        <v>0</v>
      </c>
      <c r="BV5" s="13" t="b">
        <f>NOT('Contest Score sheet'!AQ5=1)</f>
        <v>1</v>
      </c>
      <c r="BW5" s="13" t="b">
        <f>NOT('Contest Score sheet'!AR5=1)</f>
        <v>1</v>
      </c>
      <c r="BX5" s="13" t="b">
        <f>AND('Contest Score sheet'!AQ5=TRUE,'Contest Score sheet'!AR5=TRUE)</f>
        <v>0</v>
      </c>
      <c r="BY5" s="13" t="b">
        <f t="shared" ref="BY5:BY55" si="16">AND(BV5=TRUE,BW5=TRUE)</f>
        <v>1</v>
      </c>
      <c r="BZ5" s="14">
        <f>IF(BY5=TRUE,'Contest Score sheet'!AR5,'Contest Score sheet'!AQ5+'Contest Score sheet'!AR5)</f>
        <v>0</v>
      </c>
      <c r="CA5" s="13">
        <f t="shared" ref="CA5:CA55" si="17">IF(BZ5&gt;2,2,BZ5)</f>
        <v>0</v>
      </c>
    </row>
    <row r="6" spans="1:79" s="11" customFormat="1" ht="20.25" x14ac:dyDescent="0.3">
      <c r="A6" s="39" t="s">
        <v>75</v>
      </c>
      <c r="B6" s="47" t="s">
        <v>45</v>
      </c>
      <c r="C6" s="59">
        <f t="shared" si="0"/>
        <v>5.3550000000000004</v>
      </c>
      <c r="D6" s="56" t="s">
        <v>77</v>
      </c>
      <c r="E6" s="55" t="s">
        <v>53</v>
      </c>
      <c r="F6" s="60">
        <f t="shared" si="1"/>
        <v>0.3570000000000001</v>
      </c>
      <c r="G6" s="59">
        <f t="shared" si="2"/>
        <v>0</v>
      </c>
      <c r="H6" s="59">
        <f t="shared" si="3"/>
        <v>0</v>
      </c>
      <c r="I6" s="60">
        <f t="shared" si="4"/>
        <v>0.29599999999999999</v>
      </c>
      <c r="J6" s="63">
        <f>SUM('Contest Score sheet'!BG6)</f>
        <v>1</v>
      </c>
      <c r="K6" s="59">
        <f>SUM('Contest Score sheet'!BG6*1)</f>
        <v>1</v>
      </c>
      <c r="L6" s="60">
        <f t="shared" si="5"/>
        <v>4.3550000000000004</v>
      </c>
      <c r="M6" s="53">
        <v>0.314</v>
      </c>
      <c r="N6" s="53">
        <v>0.29599999999999999</v>
      </c>
      <c r="O6" s="53">
        <v>0.32100000000000001</v>
      </c>
      <c r="P6" s="53">
        <v>0.313</v>
      </c>
      <c r="Q6" s="53">
        <v>0.30299999999999999</v>
      </c>
      <c r="R6" s="60">
        <f t="shared" si="6"/>
        <v>1.5469999999999999</v>
      </c>
      <c r="S6" s="53">
        <v>0.30499999999999999</v>
      </c>
      <c r="T6" s="53">
        <v>1</v>
      </c>
      <c r="U6" s="53">
        <v>0.30499999999999999</v>
      </c>
      <c r="V6" s="53">
        <v>0.309</v>
      </c>
      <c r="W6" s="53">
        <v>0.31</v>
      </c>
      <c r="X6" s="60">
        <f t="shared" si="7"/>
        <v>2.2289999999999996</v>
      </c>
      <c r="Y6" s="53">
        <v>0.33200000000000002</v>
      </c>
      <c r="Z6" s="53">
        <v>0.315</v>
      </c>
      <c r="AA6" s="53">
        <v>0.29599999999999999</v>
      </c>
      <c r="AB6" s="53">
        <v>0.30599999999999999</v>
      </c>
      <c r="AC6" s="53">
        <v>0.33</v>
      </c>
      <c r="AD6" s="60">
        <f t="shared" si="8"/>
        <v>1.5790000000000002</v>
      </c>
      <c r="AE6" s="16"/>
      <c r="AF6" s="16"/>
      <c r="AG6" s="16"/>
      <c r="AH6" s="16"/>
      <c r="AI6" s="16"/>
      <c r="AJ6" s="76">
        <f t="shared" si="9"/>
        <v>0</v>
      </c>
      <c r="AK6" s="16"/>
      <c r="AL6" s="16"/>
      <c r="AM6" s="60">
        <f>'Contest Score sheet'!BO25</f>
        <v>0</v>
      </c>
      <c r="AN6" s="16"/>
      <c r="AO6" s="16"/>
      <c r="AP6" s="59">
        <f>'Contest Score sheet'!BU25</f>
        <v>0</v>
      </c>
      <c r="AQ6" s="16"/>
      <c r="AR6" s="17"/>
      <c r="AS6" s="60">
        <f>'Contest Score sheet'!CA25</f>
        <v>0</v>
      </c>
      <c r="AT6" s="62">
        <f t="shared" si="10"/>
        <v>0</v>
      </c>
      <c r="AU6" s="31"/>
      <c r="AW6" s="15">
        <f>COUNTIF('Contest Score sheet'!M6:Q6,1)</f>
        <v>0</v>
      </c>
      <c r="AX6" s="15">
        <f>COUNTIF('Contest Score sheet'!S6:W6,1)</f>
        <v>1</v>
      </c>
      <c r="AY6" s="15">
        <f>COUNTIF('Contest Score sheet'!Y6:AC6,1)</f>
        <v>0</v>
      </c>
      <c r="AZ6" s="15">
        <f>COUNTIF('Contest Score sheet'!AE6:AI6,1)</f>
        <v>0</v>
      </c>
      <c r="BA6" s="15">
        <f>COUNTIF('Contest Score sheet'!AK6,1)</f>
        <v>0</v>
      </c>
      <c r="BB6" s="15">
        <f>COUNTIF('Contest Score sheet'!AL6,1)</f>
        <v>0</v>
      </c>
      <c r="BC6" s="15">
        <f>COUNTIF('Contest Score sheet'!AN6,1)</f>
        <v>0</v>
      </c>
      <c r="BD6" s="15">
        <f>COUNTIF('Contest Score sheet'!AO6,1)</f>
        <v>0</v>
      </c>
      <c r="BE6" s="15">
        <f>COUNTIF('Contest Score sheet'!AQ6,1)</f>
        <v>0</v>
      </c>
      <c r="BF6" s="15">
        <f>COUNTIF('Contest Score sheet'!AR6,1)</f>
        <v>0</v>
      </c>
      <c r="BG6" s="15">
        <f t="shared" si="11"/>
        <v>1</v>
      </c>
      <c r="BJ6" s="13" t="b">
        <f>NOT('Contest Score sheet'!AK6=1)</f>
        <v>1</v>
      </c>
      <c r="BK6" s="13" t="b">
        <f>NOT('Contest Score sheet'!AL6=1)</f>
        <v>1</v>
      </c>
      <c r="BL6" s="13" t="b">
        <f>AND('Contest Score sheet'!AL6=TRUE,'Contest Score sheet'!AL6=TRUE)</f>
        <v>0</v>
      </c>
      <c r="BM6" s="13" t="b">
        <f t="shared" si="12"/>
        <v>1</v>
      </c>
      <c r="BN6" s="14">
        <f>IF(BM6=TRUE,'Contest Score sheet'!AL6,'Contest Score sheet'!AK6+'Contest Score sheet'!AL6)</f>
        <v>0</v>
      </c>
      <c r="BO6" s="13">
        <f t="shared" si="13"/>
        <v>0</v>
      </c>
      <c r="BP6" s="13" t="b">
        <f>NOT('Contest Score sheet'!AN6=1)</f>
        <v>1</v>
      </c>
      <c r="BQ6" s="13" t="b">
        <f>NOT('Contest Score sheet'!AO6=1)</f>
        <v>1</v>
      </c>
      <c r="BR6" s="13" t="b">
        <f>AND('Contest Score sheet'!AO6=TRUE,'Contest Score sheet'!AN6=TRUE)</f>
        <v>0</v>
      </c>
      <c r="BS6" s="13" t="b">
        <f t="shared" si="14"/>
        <v>1</v>
      </c>
      <c r="BT6" s="14">
        <f>IF(BS6=TRUE,'Contest Score sheet'!AO6,'Contest Score sheet'!AO6+'Contest Score sheet'!AN6)</f>
        <v>0</v>
      </c>
      <c r="BU6" s="13">
        <f t="shared" si="15"/>
        <v>0</v>
      </c>
      <c r="BV6" s="13" t="b">
        <f>NOT('Contest Score sheet'!AQ6=1)</f>
        <v>1</v>
      </c>
      <c r="BW6" s="13" t="b">
        <f>NOT('Contest Score sheet'!AR6=1)</f>
        <v>1</v>
      </c>
      <c r="BX6" s="13" t="b">
        <f>AND('Contest Score sheet'!AQ6=TRUE,'Contest Score sheet'!AR6=TRUE)</f>
        <v>0</v>
      </c>
      <c r="BY6" s="13" t="b">
        <f t="shared" si="16"/>
        <v>1</v>
      </c>
      <c r="BZ6" s="14">
        <f>IF(BY6=TRUE,'Contest Score sheet'!AR6,'Contest Score sheet'!AQ6+'Contest Score sheet'!AR6)</f>
        <v>0</v>
      </c>
      <c r="CA6" s="13">
        <f t="shared" si="17"/>
        <v>0</v>
      </c>
    </row>
    <row r="7" spans="1:79" s="11" customFormat="1" ht="20.25" x14ac:dyDescent="0.3">
      <c r="A7" s="39" t="s">
        <v>68</v>
      </c>
      <c r="B7" s="47" t="s">
        <v>45</v>
      </c>
      <c r="C7" s="59">
        <f t="shared" si="0"/>
        <v>5.7759999999999998</v>
      </c>
      <c r="D7" s="47" t="s">
        <v>69</v>
      </c>
      <c r="E7" s="47" t="s">
        <v>64</v>
      </c>
      <c r="F7" s="60">
        <f t="shared" si="1"/>
        <v>0.38506666666666672</v>
      </c>
      <c r="G7" s="59">
        <f t="shared" si="2"/>
        <v>0</v>
      </c>
      <c r="H7" s="59">
        <f t="shared" si="3"/>
        <v>0</v>
      </c>
      <c r="I7" s="60">
        <f t="shared" si="4"/>
        <v>0.35899999999999999</v>
      </c>
      <c r="J7" s="63">
        <f>SUM('Contest Score sheet'!BG7)</f>
        <v>0</v>
      </c>
      <c r="K7" s="59">
        <f>SUM('Contest Score sheet'!BG7*1)</f>
        <v>0</v>
      </c>
      <c r="L7" s="60">
        <f t="shared" si="5"/>
        <v>5.7759999999999998</v>
      </c>
      <c r="M7" s="53">
        <v>0.36899999999999999</v>
      </c>
      <c r="N7" s="53">
        <v>0.35899999999999999</v>
      </c>
      <c r="O7" s="53">
        <v>0.39300000000000002</v>
      </c>
      <c r="P7" s="53">
        <v>0.38800000000000001</v>
      </c>
      <c r="Q7" s="53">
        <v>0.377</v>
      </c>
      <c r="R7" s="60">
        <f t="shared" si="6"/>
        <v>1.8859999999999999</v>
      </c>
      <c r="S7" s="53">
        <v>0.42099999999999999</v>
      </c>
      <c r="T7" s="53">
        <v>0.42</v>
      </c>
      <c r="U7" s="53">
        <v>0.36599999999999999</v>
      </c>
      <c r="V7" s="53">
        <v>0.38900000000000001</v>
      </c>
      <c r="W7" s="53">
        <v>0.39</v>
      </c>
      <c r="X7" s="60">
        <f t="shared" si="7"/>
        <v>1.9859999999999998</v>
      </c>
      <c r="Y7" s="53">
        <v>0.371</v>
      </c>
      <c r="Z7" s="53">
        <v>0.39400000000000002</v>
      </c>
      <c r="AA7" s="53">
        <v>0.36</v>
      </c>
      <c r="AB7" s="53">
        <v>0.371</v>
      </c>
      <c r="AC7" s="53">
        <v>0.40799999999999997</v>
      </c>
      <c r="AD7" s="60">
        <f t="shared" si="8"/>
        <v>1.9039999999999999</v>
      </c>
      <c r="AE7" s="16"/>
      <c r="AF7" s="16"/>
      <c r="AG7" s="16"/>
      <c r="AH7" s="16"/>
      <c r="AI7" s="16"/>
      <c r="AJ7" s="76">
        <f t="shared" si="9"/>
        <v>0</v>
      </c>
      <c r="AK7" s="16"/>
      <c r="AL7" s="16"/>
      <c r="AM7" s="60">
        <f>'Contest Score sheet'!BO21</f>
        <v>0</v>
      </c>
      <c r="AN7" s="16"/>
      <c r="AO7" s="16"/>
      <c r="AP7" s="59">
        <f>'Contest Score sheet'!BU21</f>
        <v>0</v>
      </c>
      <c r="AQ7" s="16"/>
      <c r="AR7" s="17"/>
      <c r="AS7" s="60">
        <f>'Contest Score sheet'!CA21</f>
        <v>0</v>
      </c>
      <c r="AT7" s="62">
        <f t="shared" si="10"/>
        <v>0</v>
      </c>
      <c r="AU7" s="31"/>
      <c r="AW7" s="15">
        <f>COUNTIF('Contest Score sheet'!M7:Q7,1)</f>
        <v>0</v>
      </c>
      <c r="AX7" s="15">
        <f>COUNTIF('Contest Score sheet'!S7:W7,1)</f>
        <v>0</v>
      </c>
      <c r="AY7" s="15">
        <f>COUNTIF('Contest Score sheet'!Y7:AC7,1)</f>
        <v>0</v>
      </c>
      <c r="AZ7" s="15">
        <f>COUNTIF('Contest Score sheet'!AE7:AI7,1)</f>
        <v>0</v>
      </c>
      <c r="BA7" s="15">
        <f>COUNTIF('Contest Score sheet'!AK7,1)</f>
        <v>0</v>
      </c>
      <c r="BB7" s="15">
        <f>COUNTIF('Contest Score sheet'!AL7,1)</f>
        <v>0</v>
      </c>
      <c r="BC7" s="15">
        <f>COUNTIF('Contest Score sheet'!AN7,1)</f>
        <v>0</v>
      </c>
      <c r="BD7" s="15">
        <f>COUNTIF('Contest Score sheet'!AO7,1)</f>
        <v>0</v>
      </c>
      <c r="BE7" s="15">
        <f>COUNTIF('Contest Score sheet'!AQ7,1)</f>
        <v>0</v>
      </c>
      <c r="BF7" s="15">
        <f>COUNTIF('Contest Score sheet'!AR7,1)</f>
        <v>0</v>
      </c>
      <c r="BG7" s="15">
        <f t="shared" si="11"/>
        <v>0</v>
      </c>
      <c r="BJ7" s="13" t="b">
        <f>NOT('Contest Score sheet'!AK7=1)</f>
        <v>1</v>
      </c>
      <c r="BK7" s="13" t="b">
        <f>NOT('Contest Score sheet'!AL7=1)</f>
        <v>1</v>
      </c>
      <c r="BL7" s="13" t="b">
        <f>AND('Contest Score sheet'!AL7=TRUE,'Contest Score sheet'!AL7=TRUE)</f>
        <v>0</v>
      </c>
      <c r="BM7" s="13" t="b">
        <f t="shared" si="12"/>
        <v>1</v>
      </c>
      <c r="BN7" s="14">
        <f>IF(BM7=TRUE,'Contest Score sheet'!AL7,'Contest Score sheet'!AK7+'Contest Score sheet'!AL7)</f>
        <v>0</v>
      </c>
      <c r="BO7" s="13">
        <f t="shared" si="13"/>
        <v>0</v>
      </c>
      <c r="BP7" s="13" t="b">
        <f>NOT('Contest Score sheet'!AN7=1)</f>
        <v>1</v>
      </c>
      <c r="BQ7" s="13" t="b">
        <f>NOT('Contest Score sheet'!AO7=1)</f>
        <v>1</v>
      </c>
      <c r="BR7" s="13" t="b">
        <f>AND('Contest Score sheet'!AO7=TRUE,'Contest Score sheet'!AN7=TRUE)</f>
        <v>0</v>
      </c>
      <c r="BS7" s="13" t="b">
        <f t="shared" si="14"/>
        <v>1</v>
      </c>
      <c r="BT7" s="14">
        <f>IF(BS7=TRUE,'Contest Score sheet'!AO7,'Contest Score sheet'!AO7+'Contest Score sheet'!AN7)</f>
        <v>0</v>
      </c>
      <c r="BU7" s="13">
        <f t="shared" si="15"/>
        <v>0</v>
      </c>
      <c r="BV7" s="13" t="b">
        <f>NOT('Contest Score sheet'!AQ7=1)</f>
        <v>1</v>
      </c>
      <c r="BW7" s="13" t="b">
        <f>NOT('Contest Score sheet'!AR7=1)</f>
        <v>1</v>
      </c>
      <c r="BX7" s="13" t="b">
        <f>AND('Contest Score sheet'!AQ7=TRUE,'Contest Score sheet'!AR7=TRUE)</f>
        <v>0</v>
      </c>
      <c r="BY7" s="13" t="b">
        <f t="shared" si="16"/>
        <v>1</v>
      </c>
      <c r="BZ7" s="14">
        <f>IF(BY7=TRUE,'Contest Score sheet'!AR7,'Contest Score sheet'!AQ7+'Contest Score sheet'!AR7)</f>
        <v>0</v>
      </c>
      <c r="CA7" s="13">
        <f t="shared" si="17"/>
        <v>0</v>
      </c>
    </row>
    <row r="8" spans="1:79" s="11" customFormat="1" ht="20.25" x14ac:dyDescent="0.3">
      <c r="A8" s="69" t="s">
        <v>71</v>
      </c>
      <c r="B8" s="51" t="s">
        <v>45</v>
      </c>
      <c r="C8" s="59">
        <f t="shared" si="0"/>
        <v>5.7859999999999996</v>
      </c>
      <c r="D8" s="50" t="s">
        <v>72</v>
      </c>
      <c r="E8" s="50" t="s">
        <v>73</v>
      </c>
      <c r="F8" s="60">
        <f t="shared" si="1"/>
        <v>0.38573333333333332</v>
      </c>
      <c r="G8" s="59">
        <f t="shared" si="2"/>
        <v>0</v>
      </c>
      <c r="H8" s="59">
        <f t="shared" si="3"/>
        <v>0</v>
      </c>
      <c r="I8" s="60">
        <f t="shared" si="4"/>
        <v>0.27500000000000002</v>
      </c>
      <c r="J8" s="63">
        <f>SUM('Contest Score sheet'!BG8)</f>
        <v>2</v>
      </c>
      <c r="K8" s="59">
        <f>SUM('Contest Score sheet'!BG8*1)</f>
        <v>2</v>
      </c>
      <c r="L8" s="60">
        <f t="shared" si="5"/>
        <v>3.7859999999999996</v>
      </c>
      <c r="M8" s="49">
        <v>0.29899999999999999</v>
      </c>
      <c r="N8" s="49">
        <v>1</v>
      </c>
      <c r="O8" s="49">
        <v>0.28399999999999997</v>
      </c>
      <c r="P8" s="49">
        <v>0.27600000000000002</v>
      </c>
      <c r="Q8" s="49">
        <v>0.27500000000000002</v>
      </c>
      <c r="R8" s="60">
        <f t="shared" si="6"/>
        <v>2.1339999999999999</v>
      </c>
      <c r="S8" s="49">
        <v>0.29199999999999998</v>
      </c>
      <c r="T8" s="49">
        <v>0.27900000000000003</v>
      </c>
      <c r="U8" s="49">
        <v>0.28599999999999998</v>
      </c>
      <c r="V8" s="49">
        <v>1</v>
      </c>
      <c r="W8" s="49">
        <v>0.28599999999999998</v>
      </c>
      <c r="X8" s="60">
        <f t="shared" si="7"/>
        <v>2.1429999999999998</v>
      </c>
      <c r="Y8" s="49">
        <v>0.28899999999999998</v>
      </c>
      <c r="Z8" s="49">
        <v>0.30099999999999999</v>
      </c>
      <c r="AA8" s="49">
        <v>0.33</v>
      </c>
      <c r="AB8" s="49">
        <v>0.30099999999999999</v>
      </c>
      <c r="AC8" s="49">
        <v>0.28799999999999998</v>
      </c>
      <c r="AD8" s="60">
        <f t="shared" si="8"/>
        <v>1.5089999999999999</v>
      </c>
      <c r="AE8" s="16"/>
      <c r="AF8" s="16"/>
      <c r="AG8" s="16"/>
      <c r="AH8" s="16"/>
      <c r="AI8" s="16"/>
      <c r="AJ8" s="76">
        <f t="shared" si="9"/>
        <v>0</v>
      </c>
      <c r="AK8" s="16"/>
      <c r="AL8" s="16"/>
      <c r="AM8" s="60">
        <f>'Contest Score sheet'!BO23</f>
        <v>0</v>
      </c>
      <c r="AN8" s="16"/>
      <c r="AO8" s="16"/>
      <c r="AP8" s="59">
        <f>'Contest Score sheet'!BU23</f>
        <v>0</v>
      </c>
      <c r="AQ8" s="16"/>
      <c r="AR8" s="17"/>
      <c r="AS8" s="60">
        <f>'Contest Score sheet'!CA23</f>
        <v>0</v>
      </c>
      <c r="AT8" s="62">
        <f t="shared" si="10"/>
        <v>0</v>
      </c>
      <c r="AU8" s="31"/>
      <c r="AW8" s="15">
        <f>COUNTIF('Contest Score sheet'!M8:Q8,1)</f>
        <v>1</v>
      </c>
      <c r="AX8" s="15">
        <f>COUNTIF('Contest Score sheet'!S8:W8,1)</f>
        <v>1</v>
      </c>
      <c r="AY8" s="15">
        <f>COUNTIF('Contest Score sheet'!Y8:AC8,1)</f>
        <v>0</v>
      </c>
      <c r="AZ8" s="15">
        <f>COUNTIF('Contest Score sheet'!AE8:AI8,1)</f>
        <v>0</v>
      </c>
      <c r="BA8" s="15">
        <f>COUNTIF('Contest Score sheet'!AK8,1)</f>
        <v>0</v>
      </c>
      <c r="BB8" s="15">
        <f>COUNTIF('Contest Score sheet'!AL8,1)</f>
        <v>0</v>
      </c>
      <c r="BC8" s="15">
        <f>COUNTIF('Contest Score sheet'!AN8,1)</f>
        <v>0</v>
      </c>
      <c r="BD8" s="15">
        <f>COUNTIF('Contest Score sheet'!AO8,1)</f>
        <v>0</v>
      </c>
      <c r="BE8" s="15">
        <f>COUNTIF('Contest Score sheet'!AQ8,1)</f>
        <v>0</v>
      </c>
      <c r="BF8" s="15">
        <f>COUNTIF('Contest Score sheet'!AR8,1)</f>
        <v>0</v>
      </c>
      <c r="BG8" s="15">
        <f t="shared" si="11"/>
        <v>2</v>
      </c>
      <c r="BJ8" s="13" t="b">
        <f>NOT('Contest Score sheet'!AK8=1)</f>
        <v>1</v>
      </c>
      <c r="BK8" s="13" t="b">
        <f>NOT('Contest Score sheet'!AL8=1)</f>
        <v>1</v>
      </c>
      <c r="BL8" s="13" t="b">
        <f>AND('Contest Score sheet'!AL8=TRUE,'Contest Score sheet'!AL8=TRUE)</f>
        <v>0</v>
      </c>
      <c r="BM8" s="13" t="b">
        <f t="shared" si="12"/>
        <v>1</v>
      </c>
      <c r="BN8" s="14">
        <f>IF(BM8=TRUE,'Contest Score sheet'!AL8,'Contest Score sheet'!AK8+'Contest Score sheet'!AL8)</f>
        <v>0</v>
      </c>
      <c r="BO8" s="13">
        <f t="shared" si="13"/>
        <v>0</v>
      </c>
      <c r="BP8" s="13" t="b">
        <f>NOT('Contest Score sheet'!AN8=1)</f>
        <v>1</v>
      </c>
      <c r="BQ8" s="13" t="b">
        <f>NOT('Contest Score sheet'!AO8=1)</f>
        <v>1</v>
      </c>
      <c r="BR8" s="13" t="b">
        <f>AND('Contest Score sheet'!AO8=TRUE,'Contest Score sheet'!AN8=TRUE)</f>
        <v>0</v>
      </c>
      <c r="BS8" s="13" t="b">
        <f t="shared" si="14"/>
        <v>1</v>
      </c>
      <c r="BT8" s="14">
        <f>IF(BS8=TRUE,'Contest Score sheet'!AO8,'Contest Score sheet'!AO8+'Contest Score sheet'!AN8)</f>
        <v>0</v>
      </c>
      <c r="BU8" s="13">
        <f t="shared" si="15"/>
        <v>0</v>
      </c>
      <c r="BV8" s="13" t="b">
        <f>NOT('Contest Score sheet'!AQ8=1)</f>
        <v>1</v>
      </c>
      <c r="BW8" s="13" t="b">
        <f>NOT('Contest Score sheet'!AR8=1)</f>
        <v>1</v>
      </c>
      <c r="BX8" s="13" t="b">
        <f>AND('Contest Score sheet'!AQ8=TRUE,'Contest Score sheet'!AR8=TRUE)</f>
        <v>0</v>
      </c>
      <c r="BY8" s="13" t="b">
        <f t="shared" si="16"/>
        <v>1</v>
      </c>
      <c r="BZ8" s="14">
        <f>IF(BY8=TRUE,'Contest Score sheet'!AR8,'Contest Score sheet'!AQ8+'Contest Score sheet'!AR8)</f>
        <v>0</v>
      </c>
      <c r="CA8" s="13">
        <f t="shared" si="17"/>
        <v>0</v>
      </c>
    </row>
    <row r="9" spans="1:79" s="11" customFormat="1" ht="20.25" x14ac:dyDescent="0.3">
      <c r="A9" s="83" t="s">
        <v>91</v>
      </c>
      <c r="B9" s="79" t="s">
        <v>45</v>
      </c>
      <c r="C9" s="59">
        <f t="shared" si="0"/>
        <v>6.1400000000000006</v>
      </c>
      <c r="D9" s="77" t="s">
        <v>96</v>
      </c>
      <c r="E9" s="77" t="s">
        <v>64</v>
      </c>
      <c r="F9" s="60">
        <f t="shared" si="1"/>
        <v>0.40933333333333333</v>
      </c>
      <c r="G9" s="59">
        <f t="shared" si="2"/>
        <v>0</v>
      </c>
      <c r="H9" s="59">
        <f t="shared" si="3"/>
        <v>0</v>
      </c>
      <c r="I9" s="60">
        <f t="shared" si="4"/>
        <v>0.36</v>
      </c>
      <c r="J9" s="63">
        <f>SUM('Contest Score sheet'!BG9)</f>
        <v>0</v>
      </c>
      <c r="K9" s="59">
        <f>SUM('Contest Score sheet'!BG9*1)</f>
        <v>0</v>
      </c>
      <c r="L9" s="60">
        <f t="shared" si="5"/>
        <v>6.1400000000000006</v>
      </c>
      <c r="M9" s="78">
        <v>0.45</v>
      </c>
      <c r="N9" s="78">
        <v>0.45</v>
      </c>
      <c r="O9" s="78">
        <v>0.42</v>
      </c>
      <c r="P9" s="78">
        <v>0.4</v>
      </c>
      <c r="Q9" s="78">
        <v>0.4</v>
      </c>
      <c r="R9" s="60">
        <f t="shared" si="6"/>
        <v>2.12</v>
      </c>
      <c r="S9" s="78">
        <v>0.39</v>
      </c>
      <c r="T9" s="78">
        <v>0.37</v>
      </c>
      <c r="U9" s="78">
        <v>0.42</v>
      </c>
      <c r="V9" s="78">
        <v>0.38</v>
      </c>
      <c r="W9" s="78">
        <v>0.36</v>
      </c>
      <c r="X9" s="60">
        <f t="shared" si="7"/>
        <v>1.92</v>
      </c>
      <c r="Y9" s="78">
        <v>0.41</v>
      </c>
      <c r="Z9" s="78">
        <v>0.42</v>
      </c>
      <c r="AA9" s="78">
        <v>0.43</v>
      </c>
      <c r="AB9" s="78">
        <v>0.42</v>
      </c>
      <c r="AC9" s="78">
        <v>0.42</v>
      </c>
      <c r="AD9" s="60">
        <f t="shared" si="8"/>
        <v>2.1</v>
      </c>
      <c r="AE9" s="53"/>
      <c r="AF9" s="53"/>
      <c r="AG9" s="53"/>
      <c r="AH9" s="53"/>
      <c r="AI9" s="53"/>
      <c r="AJ9" s="76">
        <f t="shared" si="9"/>
        <v>0</v>
      </c>
      <c r="AK9" s="53"/>
      <c r="AL9" s="53"/>
      <c r="AM9" s="60">
        <f>'Contest Score sheet'!BO8</f>
        <v>0</v>
      </c>
      <c r="AN9" s="53"/>
      <c r="AO9" s="53"/>
      <c r="AP9" s="59">
        <f>'Contest Score sheet'!BU8</f>
        <v>0</v>
      </c>
      <c r="AQ9" s="53"/>
      <c r="AR9" s="54"/>
      <c r="AS9" s="60">
        <f>'Contest Score sheet'!CA8</f>
        <v>0</v>
      </c>
      <c r="AT9" s="62">
        <f t="shared" si="10"/>
        <v>0</v>
      </c>
      <c r="AU9" s="31"/>
      <c r="AW9" s="15">
        <f>COUNTIF('Contest Score sheet'!M9:Q9,1)</f>
        <v>0</v>
      </c>
      <c r="AX9" s="15">
        <f>COUNTIF('Contest Score sheet'!S9:W9,1)</f>
        <v>0</v>
      </c>
      <c r="AY9" s="15">
        <f>COUNTIF('Contest Score sheet'!Y9:AC9,1)</f>
        <v>0</v>
      </c>
      <c r="AZ9" s="15">
        <f>COUNTIF('Contest Score sheet'!AE9:AI9,1)</f>
        <v>0</v>
      </c>
      <c r="BA9" s="15">
        <f>COUNTIF('Contest Score sheet'!AK9,1)</f>
        <v>0</v>
      </c>
      <c r="BB9" s="15">
        <f>COUNTIF('Contest Score sheet'!AL9,1)</f>
        <v>0</v>
      </c>
      <c r="BC9" s="15">
        <f>COUNTIF('Contest Score sheet'!AN9,1)</f>
        <v>0</v>
      </c>
      <c r="BD9" s="15">
        <f>COUNTIF('Contest Score sheet'!AO9,1)</f>
        <v>0</v>
      </c>
      <c r="BE9" s="15">
        <f>COUNTIF('Contest Score sheet'!AQ9,1)</f>
        <v>0</v>
      </c>
      <c r="BF9" s="15">
        <f>COUNTIF('Contest Score sheet'!AR9,1)</f>
        <v>0</v>
      </c>
      <c r="BG9" s="15">
        <f t="shared" si="11"/>
        <v>0</v>
      </c>
      <c r="BJ9" s="13" t="b">
        <f>NOT('Contest Score sheet'!AK9=1)</f>
        <v>1</v>
      </c>
      <c r="BK9" s="13" t="b">
        <f>NOT('Contest Score sheet'!AL9=1)</f>
        <v>1</v>
      </c>
      <c r="BL9" s="13" t="b">
        <f>AND('Contest Score sheet'!AL9=TRUE,'Contest Score sheet'!AL9=TRUE)</f>
        <v>0</v>
      </c>
      <c r="BM9" s="13" t="b">
        <f t="shared" si="12"/>
        <v>1</v>
      </c>
      <c r="BN9" s="14">
        <f>IF(BM9=TRUE,'Contest Score sheet'!AL9,'Contest Score sheet'!AK9+'Contest Score sheet'!AL9)</f>
        <v>0</v>
      </c>
      <c r="BO9" s="13">
        <f t="shared" si="13"/>
        <v>0</v>
      </c>
      <c r="BP9" s="13" t="b">
        <f>NOT('Contest Score sheet'!AN9=1)</f>
        <v>1</v>
      </c>
      <c r="BQ9" s="13" t="b">
        <f>NOT('Contest Score sheet'!AO9=1)</f>
        <v>1</v>
      </c>
      <c r="BR9" s="13" t="b">
        <f>AND('Contest Score sheet'!AO9=TRUE,'Contest Score sheet'!AN9=TRUE)</f>
        <v>0</v>
      </c>
      <c r="BS9" s="13" t="b">
        <f t="shared" si="14"/>
        <v>1</v>
      </c>
      <c r="BT9" s="14">
        <f>IF(BS9=TRUE,'Contest Score sheet'!AO9,'Contest Score sheet'!AO9+'Contest Score sheet'!AN9)</f>
        <v>0</v>
      </c>
      <c r="BU9" s="13">
        <f t="shared" si="15"/>
        <v>0</v>
      </c>
      <c r="BV9" s="13" t="b">
        <f>NOT('Contest Score sheet'!AQ9=1)</f>
        <v>1</v>
      </c>
      <c r="BW9" s="13" t="b">
        <f>NOT('Contest Score sheet'!AR9=1)</f>
        <v>1</v>
      </c>
      <c r="BX9" s="13" t="b">
        <f>AND('Contest Score sheet'!AQ9=TRUE,'Contest Score sheet'!AR9=TRUE)</f>
        <v>0</v>
      </c>
      <c r="BY9" s="13" t="b">
        <f t="shared" si="16"/>
        <v>1</v>
      </c>
      <c r="BZ9" s="14">
        <f>IF(BY9=TRUE,'Contest Score sheet'!AR9,'Contest Score sheet'!AQ9+'Contest Score sheet'!AR9)</f>
        <v>0</v>
      </c>
      <c r="CA9" s="13">
        <f t="shared" si="17"/>
        <v>0</v>
      </c>
    </row>
    <row r="10" spans="1:79" s="11" customFormat="1" ht="20.25" x14ac:dyDescent="0.3">
      <c r="A10" s="39" t="s">
        <v>78</v>
      </c>
      <c r="B10" s="47" t="s">
        <v>45</v>
      </c>
      <c r="C10" s="59">
        <f t="shared" si="0"/>
        <v>6.1739999999999995</v>
      </c>
      <c r="D10" s="56" t="s">
        <v>89</v>
      </c>
      <c r="E10" s="56" t="s">
        <v>95</v>
      </c>
      <c r="F10" s="60">
        <f t="shared" si="1"/>
        <v>0.41159999999999991</v>
      </c>
      <c r="G10" s="59">
        <f t="shared" si="2"/>
        <v>0</v>
      </c>
      <c r="H10" s="59">
        <f t="shared" si="3"/>
        <v>0</v>
      </c>
      <c r="I10" s="60">
        <f t="shared" si="4"/>
        <v>0.32200000000000001</v>
      </c>
      <c r="J10" s="63">
        <f>SUM('Contest Score sheet'!BG10)</f>
        <v>0</v>
      </c>
      <c r="K10" s="59">
        <f>SUM('Contest Score sheet'!BG10*1)</f>
        <v>0</v>
      </c>
      <c r="L10" s="60">
        <f t="shared" si="5"/>
        <v>6.1739999999999995</v>
      </c>
      <c r="M10" s="53">
        <v>0.34100000000000003</v>
      </c>
      <c r="N10" s="53">
        <v>0.32200000000000001</v>
      </c>
      <c r="O10" s="53">
        <v>0.82499999999999996</v>
      </c>
      <c r="P10" s="53">
        <v>0.34200000000000003</v>
      </c>
      <c r="Q10" s="53">
        <v>0.34799999999999998</v>
      </c>
      <c r="R10" s="60">
        <f t="shared" si="6"/>
        <v>2.1779999999999999</v>
      </c>
      <c r="S10" s="53">
        <v>0.34799999999999998</v>
      </c>
      <c r="T10" s="53">
        <v>0.74099999999999999</v>
      </c>
      <c r="U10" s="53">
        <v>0.372</v>
      </c>
      <c r="V10" s="53">
        <v>0.375</v>
      </c>
      <c r="W10" s="53">
        <v>0.39400000000000002</v>
      </c>
      <c r="X10" s="60">
        <f t="shared" si="7"/>
        <v>2.23</v>
      </c>
      <c r="Y10" s="53">
        <v>0.34</v>
      </c>
      <c r="Z10" s="53">
        <v>0.34499999999999997</v>
      </c>
      <c r="AA10" s="53">
        <v>0.34</v>
      </c>
      <c r="AB10" s="53">
        <v>0.39600000000000002</v>
      </c>
      <c r="AC10" s="53">
        <v>0.34499999999999997</v>
      </c>
      <c r="AD10" s="60">
        <f t="shared" si="8"/>
        <v>1.7660000000000002</v>
      </c>
      <c r="AE10" s="16"/>
      <c r="AF10" s="16"/>
      <c r="AG10" s="16"/>
      <c r="AH10" s="16"/>
      <c r="AI10" s="16"/>
      <c r="AJ10" s="76">
        <f t="shared" si="9"/>
        <v>0</v>
      </c>
      <c r="AK10" s="16"/>
      <c r="AL10" s="16"/>
      <c r="AM10" s="60">
        <f>'Contest Score sheet'!BO27</f>
        <v>0</v>
      </c>
      <c r="AN10" s="16"/>
      <c r="AO10" s="16"/>
      <c r="AP10" s="59">
        <f>'Contest Score sheet'!BU27</f>
        <v>0</v>
      </c>
      <c r="AQ10" s="16"/>
      <c r="AR10" s="17"/>
      <c r="AS10" s="60">
        <f>'Contest Score sheet'!CA27</f>
        <v>0</v>
      </c>
      <c r="AT10" s="62">
        <f t="shared" si="10"/>
        <v>0</v>
      </c>
      <c r="AU10" s="31"/>
      <c r="AW10" s="15">
        <f>COUNTIF('Contest Score sheet'!M10:Q10,1)</f>
        <v>0</v>
      </c>
      <c r="AX10" s="15">
        <f>COUNTIF('Contest Score sheet'!S10:W10,1)</f>
        <v>0</v>
      </c>
      <c r="AY10" s="15">
        <f>COUNTIF('Contest Score sheet'!Y10:AC10,1)</f>
        <v>0</v>
      </c>
      <c r="AZ10" s="15">
        <f>COUNTIF('Contest Score sheet'!AE10:AI10,1)</f>
        <v>0</v>
      </c>
      <c r="BA10" s="15">
        <f>COUNTIF('Contest Score sheet'!AK10,1)</f>
        <v>0</v>
      </c>
      <c r="BB10" s="15">
        <f>COUNTIF('Contest Score sheet'!AL10,1)</f>
        <v>0</v>
      </c>
      <c r="BC10" s="15">
        <f>COUNTIF('Contest Score sheet'!AN10,1)</f>
        <v>0</v>
      </c>
      <c r="BD10" s="15">
        <f>COUNTIF('Contest Score sheet'!AO10,1)</f>
        <v>0</v>
      </c>
      <c r="BE10" s="15">
        <f>COUNTIF('Contest Score sheet'!AQ10,1)</f>
        <v>0</v>
      </c>
      <c r="BF10" s="15">
        <f>COUNTIF('Contest Score sheet'!AR10,1)</f>
        <v>0</v>
      </c>
      <c r="BG10" s="15">
        <f t="shared" si="11"/>
        <v>0</v>
      </c>
      <c r="BJ10" s="13" t="b">
        <f>NOT('Contest Score sheet'!AK10=1)</f>
        <v>1</v>
      </c>
      <c r="BK10" s="13" t="b">
        <f>NOT('Contest Score sheet'!AL10=1)</f>
        <v>1</v>
      </c>
      <c r="BL10" s="13" t="b">
        <f>AND('Contest Score sheet'!AL10=TRUE,'Contest Score sheet'!AL10=TRUE)</f>
        <v>0</v>
      </c>
      <c r="BM10" s="13" t="b">
        <f t="shared" si="12"/>
        <v>1</v>
      </c>
      <c r="BN10" s="14">
        <f>IF(BM10=TRUE,'Contest Score sheet'!AL10,'Contest Score sheet'!AK10+'Contest Score sheet'!AL10)</f>
        <v>0</v>
      </c>
      <c r="BO10" s="13">
        <f t="shared" si="13"/>
        <v>0</v>
      </c>
      <c r="BP10" s="13" t="b">
        <f>NOT('Contest Score sheet'!AN10=1)</f>
        <v>1</v>
      </c>
      <c r="BQ10" s="13" t="b">
        <f>NOT('Contest Score sheet'!AO10=1)</f>
        <v>1</v>
      </c>
      <c r="BR10" s="13" t="b">
        <f>AND('Contest Score sheet'!AO10=TRUE,'Contest Score sheet'!AN10=TRUE)</f>
        <v>0</v>
      </c>
      <c r="BS10" s="13" t="b">
        <f t="shared" si="14"/>
        <v>1</v>
      </c>
      <c r="BT10" s="14">
        <f>IF(BS10=TRUE,'Contest Score sheet'!AO10,'Contest Score sheet'!AO10+'Contest Score sheet'!AN10)</f>
        <v>0</v>
      </c>
      <c r="BU10" s="13">
        <f t="shared" si="15"/>
        <v>0</v>
      </c>
      <c r="BV10" s="13" t="b">
        <f>NOT('Contest Score sheet'!AQ10=1)</f>
        <v>1</v>
      </c>
      <c r="BW10" s="13" t="b">
        <f>NOT('Contest Score sheet'!AR10=1)</f>
        <v>1</v>
      </c>
      <c r="BX10" s="13" t="b">
        <f>AND('Contest Score sheet'!AQ10=TRUE,'Contest Score sheet'!AR10=TRUE)</f>
        <v>0</v>
      </c>
      <c r="BY10" s="13" t="b">
        <f t="shared" si="16"/>
        <v>1</v>
      </c>
      <c r="BZ10" s="14">
        <f>IF(BY10=TRUE,'Contest Score sheet'!AR10,'Contest Score sheet'!AQ10+'Contest Score sheet'!AR10)</f>
        <v>0</v>
      </c>
      <c r="CA10" s="13">
        <f t="shared" si="17"/>
        <v>0</v>
      </c>
    </row>
    <row r="11" spans="1:79" s="11" customFormat="1" ht="20.25" x14ac:dyDescent="0.3">
      <c r="A11" s="39" t="s">
        <v>79</v>
      </c>
      <c r="B11" s="47" t="s">
        <v>45</v>
      </c>
      <c r="C11" s="59">
        <f t="shared" si="0"/>
        <v>6.2499999999999991</v>
      </c>
      <c r="D11" s="56" t="s">
        <v>89</v>
      </c>
      <c r="E11" s="46" t="s">
        <v>64</v>
      </c>
      <c r="F11" s="60">
        <f t="shared" si="1"/>
        <v>0.41666666666666663</v>
      </c>
      <c r="G11" s="59">
        <f t="shared" si="2"/>
        <v>0</v>
      </c>
      <c r="H11" s="59">
        <f t="shared" si="3"/>
        <v>0</v>
      </c>
      <c r="I11" s="60">
        <f t="shared" si="4"/>
        <v>0.28100000000000003</v>
      </c>
      <c r="J11" s="63">
        <f>SUM('Contest Score sheet'!BG11)</f>
        <v>2</v>
      </c>
      <c r="K11" s="59">
        <f>SUM('Contest Score sheet'!BG11*1)</f>
        <v>2</v>
      </c>
      <c r="L11" s="60">
        <f t="shared" si="5"/>
        <v>4.2499999999999991</v>
      </c>
      <c r="M11" s="53">
        <v>1</v>
      </c>
      <c r="N11" s="53">
        <v>0.30499999999999999</v>
      </c>
      <c r="O11" s="53">
        <v>0.28699999999999998</v>
      </c>
      <c r="P11" s="53">
        <v>1</v>
      </c>
      <c r="Q11" s="53">
        <v>0.29899999999999999</v>
      </c>
      <c r="R11" s="60">
        <f t="shared" si="6"/>
        <v>2.8909999999999996</v>
      </c>
      <c r="S11" s="53">
        <v>0.30199999999999999</v>
      </c>
      <c r="T11" s="53">
        <v>0.28199999999999997</v>
      </c>
      <c r="U11" s="53">
        <v>0.68300000000000005</v>
      </c>
      <c r="V11" s="53">
        <v>0.29299999999999998</v>
      </c>
      <c r="W11" s="53">
        <v>0.36899999999999999</v>
      </c>
      <c r="X11" s="60">
        <f t="shared" si="7"/>
        <v>1.9289999999999998</v>
      </c>
      <c r="Y11" s="53">
        <v>0.28100000000000003</v>
      </c>
      <c r="Z11" s="53">
        <v>0.29799999999999999</v>
      </c>
      <c r="AA11" s="53">
        <v>0.28199999999999997</v>
      </c>
      <c r="AB11" s="53">
        <v>0.28399999999999997</v>
      </c>
      <c r="AC11" s="53">
        <v>0.28499999999999998</v>
      </c>
      <c r="AD11" s="60">
        <f t="shared" si="8"/>
        <v>1.43</v>
      </c>
      <c r="AE11" s="16"/>
      <c r="AF11" s="16"/>
      <c r="AG11" s="16"/>
      <c r="AH11" s="16"/>
      <c r="AI11" s="16"/>
      <c r="AJ11" s="76">
        <f t="shared" si="9"/>
        <v>0</v>
      </c>
      <c r="AK11" s="16"/>
      <c r="AL11" s="16"/>
      <c r="AM11" s="60">
        <f>'Contest Score sheet'!BO28</f>
        <v>0</v>
      </c>
      <c r="AN11" s="16"/>
      <c r="AO11" s="16"/>
      <c r="AP11" s="59">
        <f>'Contest Score sheet'!BU28</f>
        <v>0</v>
      </c>
      <c r="AQ11" s="16"/>
      <c r="AR11" s="17"/>
      <c r="AS11" s="60">
        <f>'Contest Score sheet'!CA28</f>
        <v>0</v>
      </c>
      <c r="AT11" s="62">
        <f t="shared" si="10"/>
        <v>0</v>
      </c>
      <c r="AU11" s="31"/>
      <c r="AW11" s="15">
        <f>COUNTIF('Contest Score sheet'!M11:Q11,1)</f>
        <v>2</v>
      </c>
      <c r="AX11" s="15">
        <f>COUNTIF('Contest Score sheet'!S11:W11,1)</f>
        <v>0</v>
      </c>
      <c r="AY11" s="15">
        <f>COUNTIF('Contest Score sheet'!Y11:AC11,1)</f>
        <v>0</v>
      </c>
      <c r="AZ11" s="15">
        <f>COUNTIF('Contest Score sheet'!AE11:AI11,1)</f>
        <v>0</v>
      </c>
      <c r="BA11" s="15">
        <f>COUNTIF('Contest Score sheet'!AK11,1)</f>
        <v>0</v>
      </c>
      <c r="BB11" s="15">
        <f>COUNTIF('Contest Score sheet'!AL11,1)</f>
        <v>0</v>
      </c>
      <c r="BC11" s="15">
        <f>COUNTIF('Contest Score sheet'!AN11,1)</f>
        <v>0</v>
      </c>
      <c r="BD11" s="15">
        <f>COUNTIF('Contest Score sheet'!AO11,1)</f>
        <v>0</v>
      </c>
      <c r="BE11" s="15">
        <f>COUNTIF('Contest Score sheet'!AQ11,1)</f>
        <v>0</v>
      </c>
      <c r="BF11" s="15">
        <f>COUNTIF('Contest Score sheet'!AR11,1)</f>
        <v>0</v>
      </c>
      <c r="BG11" s="15">
        <f t="shared" si="11"/>
        <v>2</v>
      </c>
      <c r="BJ11" s="13" t="b">
        <f>NOT('Contest Score sheet'!AK11=1)</f>
        <v>1</v>
      </c>
      <c r="BK11" s="13" t="b">
        <f>NOT('Contest Score sheet'!AL11=1)</f>
        <v>1</v>
      </c>
      <c r="BL11" s="13" t="b">
        <f>AND('Contest Score sheet'!AL11=TRUE,'Contest Score sheet'!AL11=TRUE)</f>
        <v>0</v>
      </c>
      <c r="BM11" s="13" t="b">
        <f t="shared" si="12"/>
        <v>1</v>
      </c>
      <c r="BN11" s="14">
        <f>IF(BM11=TRUE,'Contest Score sheet'!AL11,'Contest Score sheet'!AK11+'Contest Score sheet'!AL11)</f>
        <v>0</v>
      </c>
      <c r="BO11" s="13">
        <f t="shared" si="13"/>
        <v>0</v>
      </c>
      <c r="BP11" s="13" t="b">
        <f>NOT('Contest Score sheet'!AN11=1)</f>
        <v>1</v>
      </c>
      <c r="BQ11" s="13" t="b">
        <f>NOT('Contest Score sheet'!AO11=1)</f>
        <v>1</v>
      </c>
      <c r="BR11" s="13" t="b">
        <f>AND('Contest Score sheet'!AO11=TRUE,'Contest Score sheet'!AN11=TRUE)</f>
        <v>0</v>
      </c>
      <c r="BS11" s="13" t="b">
        <f t="shared" si="14"/>
        <v>1</v>
      </c>
      <c r="BT11" s="14">
        <f>IF(BS11=TRUE,'Contest Score sheet'!AO11,'Contest Score sheet'!AO11+'Contest Score sheet'!AN11)</f>
        <v>0</v>
      </c>
      <c r="BU11" s="13">
        <f t="shared" si="15"/>
        <v>0</v>
      </c>
      <c r="BV11" s="13" t="b">
        <f>NOT('Contest Score sheet'!AQ11=1)</f>
        <v>1</v>
      </c>
      <c r="BW11" s="13" t="b">
        <f>NOT('Contest Score sheet'!AR11=1)</f>
        <v>1</v>
      </c>
      <c r="BX11" s="13" t="b">
        <f>AND('Contest Score sheet'!AQ11=TRUE,'Contest Score sheet'!AR11=TRUE)</f>
        <v>0</v>
      </c>
      <c r="BY11" s="13" t="b">
        <f t="shared" si="16"/>
        <v>1</v>
      </c>
      <c r="BZ11" s="14">
        <f>IF(BY11=TRUE,'Contest Score sheet'!AR11,'Contest Score sheet'!AQ11+'Contest Score sheet'!AR11)</f>
        <v>0</v>
      </c>
      <c r="CA11" s="13">
        <f t="shared" si="17"/>
        <v>0</v>
      </c>
    </row>
    <row r="12" spans="1:79" s="11" customFormat="1" ht="20.25" x14ac:dyDescent="0.3">
      <c r="A12" s="39" t="s">
        <v>61</v>
      </c>
      <c r="B12" s="47" t="s">
        <v>45</v>
      </c>
      <c r="C12" s="59">
        <f t="shared" si="0"/>
        <v>6.4430000000000005</v>
      </c>
      <c r="D12" s="47" t="s">
        <v>63</v>
      </c>
      <c r="E12" s="47" t="s">
        <v>64</v>
      </c>
      <c r="F12" s="60">
        <f t="shared" si="1"/>
        <v>0.42953333333333327</v>
      </c>
      <c r="G12" s="59">
        <f t="shared" si="2"/>
        <v>0</v>
      </c>
      <c r="H12" s="59">
        <f t="shared" si="3"/>
        <v>0</v>
      </c>
      <c r="I12" s="60">
        <f t="shared" si="4"/>
        <v>0.36699999999999999</v>
      </c>
      <c r="J12" s="63">
        <f>SUM('Contest Score sheet'!BG12)</f>
        <v>1</v>
      </c>
      <c r="K12" s="59">
        <f>SUM('Contest Score sheet'!BG12*1)</f>
        <v>1</v>
      </c>
      <c r="L12" s="60">
        <f t="shared" si="5"/>
        <v>5.4430000000000005</v>
      </c>
      <c r="M12" s="53">
        <v>0.40500000000000003</v>
      </c>
      <c r="N12" s="53">
        <v>1</v>
      </c>
      <c r="O12" s="53">
        <v>0.433</v>
      </c>
      <c r="P12" s="53">
        <v>0.39600000000000002</v>
      </c>
      <c r="Q12" s="53">
        <v>0.39100000000000001</v>
      </c>
      <c r="R12" s="60">
        <f t="shared" si="6"/>
        <v>2.625</v>
      </c>
      <c r="S12" s="53">
        <v>0.379</v>
      </c>
      <c r="T12" s="53">
        <v>0.38500000000000001</v>
      </c>
      <c r="U12" s="53">
        <v>0.376</v>
      </c>
      <c r="V12" s="53">
        <v>0.38900000000000001</v>
      </c>
      <c r="W12" s="53">
        <v>0.374</v>
      </c>
      <c r="X12" s="60">
        <f t="shared" si="7"/>
        <v>1.903</v>
      </c>
      <c r="Y12" s="42">
        <v>0.40100000000000002</v>
      </c>
      <c r="Z12" s="42">
        <v>0.38700000000000001</v>
      </c>
      <c r="AA12" s="42">
        <v>0.36699999999999999</v>
      </c>
      <c r="AB12" s="42">
        <v>0.38200000000000001</v>
      </c>
      <c r="AC12" s="42">
        <v>0.378</v>
      </c>
      <c r="AD12" s="60">
        <f t="shared" si="8"/>
        <v>1.915</v>
      </c>
      <c r="AE12" s="16"/>
      <c r="AF12" s="16"/>
      <c r="AG12" s="16"/>
      <c r="AH12" s="16"/>
      <c r="AI12" s="16"/>
      <c r="AJ12" s="76">
        <f t="shared" si="9"/>
        <v>0</v>
      </c>
      <c r="AK12" s="16"/>
      <c r="AL12" s="16"/>
      <c r="AM12" s="60">
        <f>'Contest Score sheet'!BO16</f>
        <v>0</v>
      </c>
      <c r="AN12" s="16"/>
      <c r="AO12" s="16"/>
      <c r="AP12" s="59">
        <f>'Contest Score sheet'!BU16</f>
        <v>0</v>
      </c>
      <c r="AQ12" s="16"/>
      <c r="AR12" s="17"/>
      <c r="AS12" s="60">
        <f>'Contest Score sheet'!CA16</f>
        <v>0</v>
      </c>
      <c r="AT12" s="62">
        <f t="shared" si="10"/>
        <v>0</v>
      </c>
      <c r="AU12" s="31"/>
      <c r="AW12" s="15">
        <f>COUNTIF('Contest Score sheet'!M12:Q12,1)</f>
        <v>1</v>
      </c>
      <c r="AX12" s="15">
        <f>COUNTIF('Contest Score sheet'!S12:W12,1)</f>
        <v>0</v>
      </c>
      <c r="AY12" s="15">
        <f>COUNTIF('Contest Score sheet'!Y12:AC12,1)</f>
        <v>0</v>
      </c>
      <c r="AZ12" s="15">
        <f>COUNTIF('Contest Score sheet'!AE12:AI12,1)</f>
        <v>0</v>
      </c>
      <c r="BA12" s="15">
        <f>COUNTIF('Contest Score sheet'!AK12,1)</f>
        <v>0</v>
      </c>
      <c r="BB12" s="15">
        <f>COUNTIF('Contest Score sheet'!AL12,1)</f>
        <v>0</v>
      </c>
      <c r="BC12" s="15">
        <f>COUNTIF('Contest Score sheet'!AN12,1)</f>
        <v>0</v>
      </c>
      <c r="BD12" s="15">
        <f>COUNTIF('Contest Score sheet'!AO12,1)</f>
        <v>0</v>
      </c>
      <c r="BE12" s="15">
        <f>COUNTIF('Contest Score sheet'!AQ12,1)</f>
        <v>0</v>
      </c>
      <c r="BF12" s="15">
        <f>COUNTIF('Contest Score sheet'!AR12,1)</f>
        <v>0</v>
      </c>
      <c r="BG12" s="15">
        <f t="shared" si="11"/>
        <v>1</v>
      </c>
      <c r="BJ12" s="13" t="b">
        <f>NOT('Contest Score sheet'!AK12=1)</f>
        <v>1</v>
      </c>
      <c r="BK12" s="13" t="b">
        <f>NOT('Contest Score sheet'!AL12=1)</f>
        <v>1</v>
      </c>
      <c r="BL12" s="13" t="b">
        <f>AND('Contest Score sheet'!AL12=TRUE,'Contest Score sheet'!AL12=TRUE)</f>
        <v>0</v>
      </c>
      <c r="BM12" s="13" t="b">
        <f t="shared" si="12"/>
        <v>1</v>
      </c>
      <c r="BN12" s="14">
        <f>IF(BM12=TRUE,'Contest Score sheet'!AL12,'Contest Score sheet'!AK12+'Contest Score sheet'!AL12)</f>
        <v>0</v>
      </c>
      <c r="BO12" s="13">
        <f t="shared" si="13"/>
        <v>0</v>
      </c>
      <c r="BP12" s="13" t="b">
        <f>NOT('Contest Score sheet'!AN12=1)</f>
        <v>1</v>
      </c>
      <c r="BQ12" s="13" t="b">
        <f>NOT('Contest Score sheet'!AO12=1)</f>
        <v>1</v>
      </c>
      <c r="BR12" s="13" t="b">
        <f>AND('Contest Score sheet'!AO12=TRUE,'Contest Score sheet'!AN12=TRUE)</f>
        <v>0</v>
      </c>
      <c r="BS12" s="13" t="b">
        <f t="shared" si="14"/>
        <v>1</v>
      </c>
      <c r="BT12" s="14">
        <f>IF(BS12=TRUE,'Contest Score sheet'!AO12,'Contest Score sheet'!AO12+'Contest Score sheet'!AN12)</f>
        <v>0</v>
      </c>
      <c r="BU12" s="13">
        <f t="shared" si="15"/>
        <v>0</v>
      </c>
      <c r="BV12" s="13" t="b">
        <f>NOT('Contest Score sheet'!AQ12=1)</f>
        <v>1</v>
      </c>
      <c r="BW12" s="13" t="b">
        <f>NOT('Contest Score sheet'!AR12=1)</f>
        <v>1</v>
      </c>
      <c r="BX12" s="13" t="b">
        <f>AND('Contest Score sheet'!AQ12=TRUE,'Contest Score sheet'!AR12=TRUE)</f>
        <v>0</v>
      </c>
      <c r="BY12" s="13" t="b">
        <f t="shared" si="16"/>
        <v>1</v>
      </c>
      <c r="BZ12" s="14">
        <f>IF(BY12=TRUE,'Contest Score sheet'!AR12,'Contest Score sheet'!AQ12+'Contest Score sheet'!AR12)</f>
        <v>0</v>
      </c>
      <c r="CA12" s="13">
        <f t="shared" si="17"/>
        <v>0</v>
      </c>
    </row>
    <row r="13" spans="1:79" s="11" customFormat="1" ht="20.25" x14ac:dyDescent="0.3">
      <c r="A13" s="70" t="s">
        <v>70</v>
      </c>
      <c r="B13" s="47" t="s">
        <v>45</v>
      </c>
      <c r="C13" s="59">
        <f t="shared" si="0"/>
        <v>6.4539999999999997</v>
      </c>
      <c r="D13" s="56" t="s">
        <v>46</v>
      </c>
      <c r="E13" s="56" t="s">
        <v>95</v>
      </c>
      <c r="F13" s="60">
        <f t="shared" si="1"/>
        <v>0.43026666666666663</v>
      </c>
      <c r="G13" s="59">
        <f t="shared" si="2"/>
        <v>0</v>
      </c>
      <c r="H13" s="59">
        <f t="shared" si="3"/>
        <v>0</v>
      </c>
      <c r="I13" s="60">
        <f t="shared" si="4"/>
        <v>0.21099999999999999</v>
      </c>
      <c r="J13" s="63">
        <f>SUM('Contest Score sheet'!BG13)</f>
        <v>4</v>
      </c>
      <c r="K13" s="59">
        <f>SUM('Contest Score sheet'!BG13*1)</f>
        <v>4</v>
      </c>
      <c r="L13" s="60">
        <f t="shared" si="5"/>
        <v>2.4539999999999997</v>
      </c>
      <c r="M13" s="53">
        <v>0.217</v>
      </c>
      <c r="N13" s="53">
        <v>0.217</v>
      </c>
      <c r="O13" s="53">
        <v>0.249</v>
      </c>
      <c r="P13" s="53">
        <v>0.223</v>
      </c>
      <c r="Q13" s="53">
        <v>0.21099999999999999</v>
      </c>
      <c r="R13" s="60">
        <f t="shared" si="6"/>
        <v>1.117</v>
      </c>
      <c r="S13" s="53">
        <v>0.249</v>
      </c>
      <c r="T13" s="53">
        <v>0.216</v>
      </c>
      <c r="U13" s="53">
        <v>0.22</v>
      </c>
      <c r="V13" s="53">
        <v>0.21099999999999999</v>
      </c>
      <c r="W13" s="53">
        <v>1</v>
      </c>
      <c r="X13" s="60">
        <f t="shared" si="7"/>
        <v>1.8959999999999999</v>
      </c>
      <c r="Y13" s="53">
        <v>1</v>
      </c>
      <c r="Z13" s="53">
        <v>1</v>
      </c>
      <c r="AA13" s="53">
        <v>1</v>
      </c>
      <c r="AB13" s="53">
        <v>0.22600000000000001</v>
      </c>
      <c r="AC13" s="53">
        <v>0.215</v>
      </c>
      <c r="AD13" s="60">
        <f t="shared" si="8"/>
        <v>3.4409999999999998</v>
      </c>
      <c r="AE13" s="16"/>
      <c r="AF13" s="16"/>
      <c r="AG13" s="16"/>
      <c r="AH13" s="16"/>
      <c r="AI13" s="16"/>
      <c r="AJ13" s="76">
        <f t="shared" si="9"/>
        <v>0</v>
      </c>
      <c r="AK13" s="16"/>
      <c r="AL13" s="16"/>
      <c r="AM13" s="60">
        <f>'Contest Score sheet'!BO22</f>
        <v>0</v>
      </c>
      <c r="AN13" s="16"/>
      <c r="AO13" s="16"/>
      <c r="AP13" s="59">
        <f>'Contest Score sheet'!BU22</f>
        <v>0</v>
      </c>
      <c r="AQ13" s="16"/>
      <c r="AR13" s="17"/>
      <c r="AS13" s="60">
        <f>'Contest Score sheet'!CA22</f>
        <v>0</v>
      </c>
      <c r="AT13" s="62">
        <f t="shared" si="10"/>
        <v>0</v>
      </c>
      <c r="AU13" s="31"/>
      <c r="AW13" s="15">
        <f>COUNTIF('Contest Score sheet'!M13:Q13,1)</f>
        <v>0</v>
      </c>
      <c r="AX13" s="15">
        <f>COUNTIF('Contest Score sheet'!S13:W13,1)</f>
        <v>1</v>
      </c>
      <c r="AY13" s="15">
        <f>COUNTIF('Contest Score sheet'!Y13:AC13,1)</f>
        <v>3</v>
      </c>
      <c r="AZ13" s="15">
        <f>COUNTIF('Contest Score sheet'!AE13:AI13,1)</f>
        <v>0</v>
      </c>
      <c r="BA13" s="15">
        <f>COUNTIF('Contest Score sheet'!AK13,1)</f>
        <v>0</v>
      </c>
      <c r="BB13" s="15">
        <f>COUNTIF('Contest Score sheet'!AL13,1)</f>
        <v>0</v>
      </c>
      <c r="BC13" s="15">
        <f>COUNTIF('Contest Score sheet'!AN13,1)</f>
        <v>0</v>
      </c>
      <c r="BD13" s="15">
        <f>COUNTIF('Contest Score sheet'!AO13,1)</f>
        <v>0</v>
      </c>
      <c r="BE13" s="15">
        <f>COUNTIF('Contest Score sheet'!AQ13,1)</f>
        <v>0</v>
      </c>
      <c r="BF13" s="15">
        <f>COUNTIF('Contest Score sheet'!AR13,1)</f>
        <v>0</v>
      </c>
      <c r="BG13" s="15">
        <f t="shared" si="11"/>
        <v>4</v>
      </c>
      <c r="BJ13" s="13" t="b">
        <f>NOT('Contest Score sheet'!AK13=1)</f>
        <v>1</v>
      </c>
      <c r="BK13" s="13" t="b">
        <f>NOT('Contest Score sheet'!AL13=1)</f>
        <v>1</v>
      </c>
      <c r="BL13" s="13" t="b">
        <f>AND('Contest Score sheet'!AL13=TRUE,'Contest Score sheet'!AL13=TRUE)</f>
        <v>0</v>
      </c>
      <c r="BM13" s="13" t="b">
        <f t="shared" si="12"/>
        <v>1</v>
      </c>
      <c r="BN13" s="14">
        <f>IF(BM13=TRUE,'Contest Score sheet'!AL13,'Contest Score sheet'!AK13+'Contest Score sheet'!AL13)</f>
        <v>0</v>
      </c>
      <c r="BO13" s="13">
        <f t="shared" si="13"/>
        <v>0</v>
      </c>
      <c r="BP13" s="13" t="b">
        <f>NOT('Contest Score sheet'!AN13=1)</f>
        <v>1</v>
      </c>
      <c r="BQ13" s="13" t="b">
        <f>NOT('Contest Score sheet'!AO13=1)</f>
        <v>1</v>
      </c>
      <c r="BR13" s="13" t="b">
        <f>AND('Contest Score sheet'!AO13=TRUE,'Contest Score sheet'!AN13=TRUE)</f>
        <v>0</v>
      </c>
      <c r="BS13" s="13" t="b">
        <f t="shared" si="14"/>
        <v>1</v>
      </c>
      <c r="BT13" s="14">
        <f>IF(BS13=TRUE,'Contest Score sheet'!AO13,'Contest Score sheet'!AO13+'Contest Score sheet'!AN13)</f>
        <v>0</v>
      </c>
      <c r="BU13" s="13">
        <f t="shared" si="15"/>
        <v>0</v>
      </c>
      <c r="BV13" s="13" t="b">
        <f>NOT('Contest Score sheet'!AQ13=1)</f>
        <v>1</v>
      </c>
      <c r="BW13" s="13" t="b">
        <f>NOT('Contest Score sheet'!AR13=1)</f>
        <v>1</v>
      </c>
      <c r="BX13" s="13" t="b">
        <f>AND('Contest Score sheet'!AQ13=TRUE,'Contest Score sheet'!AR13=TRUE)</f>
        <v>0</v>
      </c>
      <c r="BY13" s="13" t="b">
        <f t="shared" si="16"/>
        <v>1</v>
      </c>
      <c r="BZ13" s="14">
        <f>IF(BY13=TRUE,'Contest Score sheet'!AR13,'Contest Score sheet'!AQ13+'Contest Score sheet'!AR13)</f>
        <v>0</v>
      </c>
      <c r="CA13" s="13">
        <f t="shared" si="17"/>
        <v>0</v>
      </c>
    </row>
    <row r="14" spans="1:79" s="11" customFormat="1" ht="20.25" x14ac:dyDescent="0.3">
      <c r="A14" s="84" t="s">
        <v>93</v>
      </c>
      <c r="B14" s="82" t="s">
        <v>45</v>
      </c>
      <c r="C14" s="59">
        <f t="shared" si="0"/>
        <v>6.7839999999999998</v>
      </c>
      <c r="D14" s="80" t="s">
        <v>97</v>
      </c>
      <c r="E14" s="46" t="s">
        <v>64</v>
      </c>
      <c r="F14" s="60">
        <f t="shared" si="1"/>
        <v>0.45226666666666665</v>
      </c>
      <c r="G14" s="59">
        <f t="shared" si="2"/>
        <v>0</v>
      </c>
      <c r="H14" s="59">
        <f t="shared" si="3"/>
        <v>0</v>
      </c>
      <c r="I14" s="60">
        <f t="shared" si="4"/>
        <v>0.33500000000000002</v>
      </c>
      <c r="J14" s="63">
        <f>SUM('Contest Score sheet'!BG14)</f>
        <v>2</v>
      </c>
      <c r="K14" s="59">
        <f>SUM('Contest Score sheet'!BG14*1)</f>
        <v>2</v>
      </c>
      <c r="L14" s="60">
        <f t="shared" si="5"/>
        <v>4.7839999999999998</v>
      </c>
      <c r="M14" s="81">
        <v>0.33900000000000002</v>
      </c>
      <c r="N14" s="81">
        <v>0.374</v>
      </c>
      <c r="O14" s="81">
        <v>0.36299999999999999</v>
      </c>
      <c r="P14" s="81">
        <v>0.38</v>
      </c>
      <c r="Q14" s="81">
        <v>0.34599999999999997</v>
      </c>
      <c r="R14" s="60">
        <f t="shared" si="6"/>
        <v>1.802</v>
      </c>
      <c r="S14" s="81">
        <v>0.33500000000000002</v>
      </c>
      <c r="T14" s="81">
        <v>0.35299999999999998</v>
      </c>
      <c r="U14" s="81">
        <v>0.35399999999999998</v>
      </c>
      <c r="V14" s="81">
        <v>0.371</v>
      </c>
      <c r="W14" s="81">
        <v>0.38</v>
      </c>
      <c r="X14" s="60">
        <f t="shared" si="7"/>
        <v>1.7929999999999997</v>
      </c>
      <c r="Y14" s="81">
        <v>0.35799999999999998</v>
      </c>
      <c r="Z14" s="81">
        <v>0.40600000000000003</v>
      </c>
      <c r="AA14" s="81">
        <v>1</v>
      </c>
      <c r="AB14" s="81">
        <v>1</v>
      </c>
      <c r="AC14" s="81">
        <v>0.42499999999999999</v>
      </c>
      <c r="AD14" s="60">
        <f t="shared" si="8"/>
        <v>3.1890000000000001</v>
      </c>
      <c r="AE14" s="16"/>
      <c r="AF14" s="16"/>
      <c r="AG14" s="16"/>
      <c r="AH14" s="16"/>
      <c r="AI14" s="16"/>
      <c r="AJ14" s="76">
        <f t="shared" si="9"/>
        <v>0</v>
      </c>
      <c r="AK14" s="16"/>
      <c r="AL14" s="16"/>
      <c r="AM14" s="60">
        <f>'Contest Score sheet'!BO40</f>
        <v>0</v>
      </c>
      <c r="AN14" s="16"/>
      <c r="AO14" s="16"/>
      <c r="AP14" s="59">
        <f>'Contest Score sheet'!BU40</f>
        <v>0</v>
      </c>
      <c r="AQ14" s="16"/>
      <c r="AR14" s="17"/>
      <c r="AS14" s="60">
        <f>'Contest Score sheet'!CA40</f>
        <v>0</v>
      </c>
      <c r="AT14" s="62">
        <f t="shared" si="10"/>
        <v>0</v>
      </c>
      <c r="AU14" s="31"/>
      <c r="AW14" s="15">
        <f>COUNTIF('Contest Score sheet'!M14:Q14,1)</f>
        <v>0</v>
      </c>
      <c r="AX14" s="15">
        <f>COUNTIF('Contest Score sheet'!S14:W14,1)</f>
        <v>0</v>
      </c>
      <c r="AY14" s="15">
        <f>COUNTIF('Contest Score sheet'!Y14:AC14,1)</f>
        <v>2</v>
      </c>
      <c r="AZ14" s="15">
        <f>COUNTIF('Contest Score sheet'!AE14:AI14,1)</f>
        <v>0</v>
      </c>
      <c r="BA14" s="15">
        <f>COUNTIF('Contest Score sheet'!AK14,1)</f>
        <v>0</v>
      </c>
      <c r="BB14" s="15">
        <f>COUNTIF('Contest Score sheet'!AL14,1)</f>
        <v>0</v>
      </c>
      <c r="BC14" s="15">
        <f>COUNTIF('Contest Score sheet'!AN14,1)</f>
        <v>0</v>
      </c>
      <c r="BD14" s="15">
        <f>COUNTIF('Contest Score sheet'!AO14,1)</f>
        <v>0</v>
      </c>
      <c r="BE14" s="15">
        <f>COUNTIF('Contest Score sheet'!AQ14,1)</f>
        <v>0</v>
      </c>
      <c r="BF14" s="15">
        <f>COUNTIF('Contest Score sheet'!AR14,1)</f>
        <v>0</v>
      </c>
      <c r="BG14" s="15">
        <f t="shared" si="11"/>
        <v>2</v>
      </c>
      <c r="BJ14" s="13" t="b">
        <f>NOT('Contest Score sheet'!AK14=1)</f>
        <v>1</v>
      </c>
      <c r="BK14" s="13" t="b">
        <f>NOT('Contest Score sheet'!AL14=1)</f>
        <v>1</v>
      </c>
      <c r="BL14" s="13" t="b">
        <f>AND('Contest Score sheet'!AL14=TRUE,'Contest Score sheet'!AL14=TRUE)</f>
        <v>0</v>
      </c>
      <c r="BM14" s="13" t="b">
        <f t="shared" si="12"/>
        <v>1</v>
      </c>
      <c r="BN14" s="14">
        <f>IF(BM14=TRUE,'Contest Score sheet'!AL14,'Contest Score sheet'!AK14+'Contest Score sheet'!AL14)</f>
        <v>0</v>
      </c>
      <c r="BO14" s="13">
        <f t="shared" si="13"/>
        <v>0</v>
      </c>
      <c r="BP14" s="13" t="b">
        <f>NOT('Contest Score sheet'!AN14=1)</f>
        <v>1</v>
      </c>
      <c r="BQ14" s="13" t="b">
        <f>NOT('Contest Score sheet'!AO14=1)</f>
        <v>1</v>
      </c>
      <c r="BR14" s="13" t="b">
        <f>AND('Contest Score sheet'!AO14=TRUE,'Contest Score sheet'!AN14=TRUE)</f>
        <v>0</v>
      </c>
      <c r="BS14" s="13" t="b">
        <f t="shared" si="14"/>
        <v>1</v>
      </c>
      <c r="BT14" s="14">
        <f>IF(BS14=TRUE,'Contest Score sheet'!AO14,'Contest Score sheet'!AO14+'Contest Score sheet'!AN14)</f>
        <v>0</v>
      </c>
      <c r="BU14" s="13">
        <f t="shared" si="15"/>
        <v>0</v>
      </c>
      <c r="BV14" s="13" t="b">
        <f>NOT('Contest Score sheet'!AQ14=1)</f>
        <v>1</v>
      </c>
      <c r="BW14" s="13" t="b">
        <f>NOT('Contest Score sheet'!AR14=1)</f>
        <v>1</v>
      </c>
      <c r="BX14" s="13" t="b">
        <f>AND('Contest Score sheet'!AQ14=TRUE,'Contest Score sheet'!AR14=TRUE)</f>
        <v>0</v>
      </c>
      <c r="BY14" s="13" t="b">
        <f t="shared" si="16"/>
        <v>1</v>
      </c>
      <c r="BZ14" s="14">
        <f>IF(BY14=TRUE,'Contest Score sheet'!AR14,'Contest Score sheet'!AQ14+'Contest Score sheet'!AR14)</f>
        <v>0</v>
      </c>
      <c r="CA14" s="13">
        <f t="shared" si="17"/>
        <v>0</v>
      </c>
    </row>
    <row r="15" spans="1:79" s="11" customFormat="1" ht="20.25" x14ac:dyDescent="0.3">
      <c r="A15" s="39" t="s">
        <v>50</v>
      </c>
      <c r="B15" s="47" t="s">
        <v>45</v>
      </c>
      <c r="C15" s="59">
        <f t="shared" si="0"/>
        <v>6.8760000000000003</v>
      </c>
      <c r="D15" s="47" t="s">
        <v>52</v>
      </c>
      <c r="E15" s="47" t="s">
        <v>47</v>
      </c>
      <c r="F15" s="60">
        <f t="shared" si="1"/>
        <v>0.45839999999999997</v>
      </c>
      <c r="G15" s="59">
        <f t="shared" si="2"/>
        <v>0</v>
      </c>
      <c r="H15" s="59">
        <f t="shared" si="3"/>
        <v>0</v>
      </c>
      <c r="I15" s="60">
        <f t="shared" si="4"/>
        <v>0.34399999999999997</v>
      </c>
      <c r="J15" s="63">
        <f>SUM('Contest Score sheet'!BG15)</f>
        <v>2</v>
      </c>
      <c r="K15" s="59">
        <f>SUM('Contest Score sheet'!BG15*1)</f>
        <v>2</v>
      </c>
      <c r="L15" s="60">
        <f t="shared" si="5"/>
        <v>4.8760000000000003</v>
      </c>
      <c r="M15" s="53">
        <v>0.373</v>
      </c>
      <c r="N15" s="53">
        <v>0.39900000000000002</v>
      </c>
      <c r="O15" s="53">
        <v>0.36699999999999999</v>
      </c>
      <c r="P15" s="53">
        <v>0.36699999999999999</v>
      </c>
      <c r="Q15" s="53">
        <v>0.34399999999999997</v>
      </c>
      <c r="R15" s="60">
        <f t="shared" si="6"/>
        <v>1.85</v>
      </c>
      <c r="S15" s="53">
        <v>1</v>
      </c>
      <c r="T15" s="53">
        <v>1</v>
      </c>
      <c r="U15" s="53">
        <v>0.39800000000000002</v>
      </c>
      <c r="V15" s="53">
        <v>0.373</v>
      </c>
      <c r="W15" s="53">
        <v>0.36199999999999999</v>
      </c>
      <c r="X15" s="60">
        <f t="shared" si="7"/>
        <v>3.133</v>
      </c>
      <c r="Y15" s="42">
        <v>0.34699999999999998</v>
      </c>
      <c r="Z15" s="42">
        <v>0.375</v>
      </c>
      <c r="AA15" s="42">
        <v>0.42699999999999999</v>
      </c>
      <c r="AB15" s="42">
        <v>0.36099999999999999</v>
      </c>
      <c r="AC15" s="42">
        <v>0.38300000000000001</v>
      </c>
      <c r="AD15" s="60">
        <f t="shared" si="8"/>
        <v>1.893</v>
      </c>
      <c r="AE15" s="16"/>
      <c r="AF15" s="16"/>
      <c r="AG15" s="16"/>
      <c r="AH15" s="16"/>
      <c r="AI15" s="16"/>
      <c r="AJ15" s="76">
        <f t="shared" si="9"/>
        <v>0</v>
      </c>
      <c r="AK15" s="16"/>
      <c r="AL15" s="16"/>
      <c r="AM15" s="60">
        <f>'Contest Score sheet'!BO6</f>
        <v>0</v>
      </c>
      <c r="AN15" s="16"/>
      <c r="AO15" s="16"/>
      <c r="AP15" s="59">
        <f>'Contest Score sheet'!BU6</f>
        <v>0</v>
      </c>
      <c r="AQ15" s="16"/>
      <c r="AR15" s="17"/>
      <c r="AS15" s="60">
        <f>'Contest Score sheet'!CA6</f>
        <v>0</v>
      </c>
      <c r="AT15" s="62">
        <f t="shared" si="10"/>
        <v>0</v>
      </c>
      <c r="AU15" s="31"/>
      <c r="AW15" s="15">
        <f>COUNTIF('Contest Score sheet'!M15:Q15,1)</f>
        <v>0</v>
      </c>
      <c r="AX15" s="15">
        <f>COUNTIF('Contest Score sheet'!S15:W15,1)</f>
        <v>2</v>
      </c>
      <c r="AY15" s="15">
        <f>COUNTIF('Contest Score sheet'!Y15:AC15,1)</f>
        <v>0</v>
      </c>
      <c r="AZ15" s="15">
        <f>COUNTIF('Contest Score sheet'!AE15:AI15,1)</f>
        <v>0</v>
      </c>
      <c r="BA15" s="15">
        <f>COUNTIF('Contest Score sheet'!AK15,1)</f>
        <v>0</v>
      </c>
      <c r="BB15" s="15">
        <f>COUNTIF('Contest Score sheet'!AL15,1)</f>
        <v>0</v>
      </c>
      <c r="BC15" s="15">
        <f>COUNTIF('Contest Score sheet'!AN15,1)</f>
        <v>0</v>
      </c>
      <c r="BD15" s="15">
        <f>COUNTIF('Contest Score sheet'!AO15,1)</f>
        <v>0</v>
      </c>
      <c r="BE15" s="15">
        <f>COUNTIF('Contest Score sheet'!AQ15,1)</f>
        <v>0</v>
      </c>
      <c r="BF15" s="15">
        <f>COUNTIF('Contest Score sheet'!AR15,1)</f>
        <v>0</v>
      </c>
      <c r="BG15" s="15">
        <f t="shared" si="11"/>
        <v>2</v>
      </c>
      <c r="BJ15" s="13" t="b">
        <f>NOT('Contest Score sheet'!AK15=1)</f>
        <v>1</v>
      </c>
      <c r="BK15" s="13" t="b">
        <f>NOT('Contest Score sheet'!AL15=1)</f>
        <v>1</v>
      </c>
      <c r="BL15" s="13" t="b">
        <f>AND('Contest Score sheet'!AL15=TRUE,'Contest Score sheet'!AL15=TRUE)</f>
        <v>0</v>
      </c>
      <c r="BM15" s="13" t="b">
        <f t="shared" si="12"/>
        <v>1</v>
      </c>
      <c r="BN15" s="14">
        <f>IF(BM15=TRUE,'Contest Score sheet'!AL15,'Contest Score sheet'!AK15+'Contest Score sheet'!AL15)</f>
        <v>0</v>
      </c>
      <c r="BO15" s="13">
        <f t="shared" si="13"/>
        <v>0</v>
      </c>
      <c r="BP15" s="13" t="b">
        <f>NOT('Contest Score sheet'!AN15=1)</f>
        <v>1</v>
      </c>
      <c r="BQ15" s="13" t="b">
        <f>NOT('Contest Score sheet'!AO15=1)</f>
        <v>1</v>
      </c>
      <c r="BR15" s="13" t="b">
        <f>AND('Contest Score sheet'!AO15=TRUE,'Contest Score sheet'!AN15=TRUE)</f>
        <v>0</v>
      </c>
      <c r="BS15" s="13" t="b">
        <f t="shared" si="14"/>
        <v>1</v>
      </c>
      <c r="BT15" s="14">
        <f>IF(BS15=TRUE,'Contest Score sheet'!AO15,'Contest Score sheet'!AO15+'Contest Score sheet'!AN15)</f>
        <v>0</v>
      </c>
      <c r="BU15" s="13">
        <f t="shared" si="15"/>
        <v>0</v>
      </c>
      <c r="BV15" s="13" t="b">
        <f>NOT('Contest Score sheet'!AQ15=1)</f>
        <v>1</v>
      </c>
      <c r="BW15" s="13" t="b">
        <f>NOT('Contest Score sheet'!AR15=1)</f>
        <v>1</v>
      </c>
      <c r="BX15" s="13" t="b">
        <f>AND('Contest Score sheet'!AQ15=TRUE,'Contest Score sheet'!AR15=TRUE)</f>
        <v>0</v>
      </c>
      <c r="BY15" s="13" t="b">
        <f t="shared" si="16"/>
        <v>1</v>
      </c>
      <c r="BZ15" s="14">
        <f>IF(BY15=TRUE,'Contest Score sheet'!AR15,'Contest Score sheet'!AQ15+'Contest Score sheet'!AR15)</f>
        <v>0</v>
      </c>
      <c r="CA15" s="13">
        <f t="shared" si="17"/>
        <v>0</v>
      </c>
    </row>
    <row r="16" spans="1:79" s="11" customFormat="1" ht="20.25" x14ac:dyDescent="0.3">
      <c r="A16" s="39" t="s">
        <v>80</v>
      </c>
      <c r="B16" s="47" t="s">
        <v>45</v>
      </c>
      <c r="C16" s="59">
        <f t="shared" si="0"/>
        <v>7.1079999999999997</v>
      </c>
      <c r="D16" s="86" t="s">
        <v>89</v>
      </c>
      <c r="E16" s="46" t="s">
        <v>64</v>
      </c>
      <c r="F16" s="60">
        <f t="shared" si="1"/>
        <v>0.4738666666666666</v>
      </c>
      <c r="G16" s="59">
        <f t="shared" si="2"/>
        <v>0</v>
      </c>
      <c r="H16" s="59">
        <f t="shared" si="3"/>
        <v>0</v>
      </c>
      <c r="I16" s="60">
        <f t="shared" si="4"/>
        <v>0.24199999999999999</v>
      </c>
      <c r="J16" s="63">
        <f>SUM('Contest Score sheet'!BG16)</f>
        <v>4</v>
      </c>
      <c r="K16" s="59">
        <f>SUM('Contest Score sheet'!BG16*1)</f>
        <v>4</v>
      </c>
      <c r="L16" s="60">
        <f t="shared" si="5"/>
        <v>3.1079999999999997</v>
      </c>
      <c r="M16" s="42">
        <v>1</v>
      </c>
      <c r="N16" s="42">
        <v>0.28399999999999997</v>
      </c>
      <c r="O16" s="42">
        <v>1</v>
      </c>
      <c r="P16" s="42">
        <v>1</v>
      </c>
      <c r="Q16" s="42">
        <v>0.28399999999999997</v>
      </c>
      <c r="R16" s="60">
        <f t="shared" si="6"/>
        <v>3.5679999999999996</v>
      </c>
      <c r="S16" s="42">
        <v>0.33300000000000002</v>
      </c>
      <c r="T16" s="42">
        <v>1</v>
      </c>
      <c r="U16" s="42">
        <v>0.27300000000000002</v>
      </c>
      <c r="V16" s="42">
        <v>0.26800000000000002</v>
      </c>
      <c r="W16" s="42">
        <v>0.27200000000000002</v>
      </c>
      <c r="X16" s="60">
        <f t="shared" si="7"/>
        <v>2.1459999999999999</v>
      </c>
      <c r="Y16" s="42">
        <v>0.27300000000000002</v>
      </c>
      <c r="Z16" s="42">
        <v>0.30299999999999999</v>
      </c>
      <c r="AA16" s="42">
        <v>0.30599999999999999</v>
      </c>
      <c r="AB16" s="42">
        <v>0.24199999999999999</v>
      </c>
      <c r="AC16" s="42">
        <v>0.27</v>
      </c>
      <c r="AD16" s="60">
        <f t="shared" si="8"/>
        <v>1.3940000000000001</v>
      </c>
      <c r="AE16" s="16"/>
      <c r="AF16" s="16"/>
      <c r="AG16" s="16"/>
      <c r="AH16" s="16"/>
      <c r="AI16" s="16"/>
      <c r="AJ16" s="76">
        <f t="shared" si="9"/>
        <v>0</v>
      </c>
      <c r="AK16" s="16"/>
      <c r="AL16" s="16"/>
      <c r="AM16" s="60">
        <f>'Contest Score sheet'!BO29</f>
        <v>0</v>
      </c>
      <c r="AN16" s="16"/>
      <c r="AO16" s="16"/>
      <c r="AP16" s="59">
        <f>'Contest Score sheet'!BU29</f>
        <v>0</v>
      </c>
      <c r="AQ16" s="16"/>
      <c r="AR16" s="17"/>
      <c r="AS16" s="60">
        <f>'Contest Score sheet'!CA29</f>
        <v>0</v>
      </c>
      <c r="AT16" s="62">
        <f t="shared" si="10"/>
        <v>0</v>
      </c>
      <c r="AU16" s="31"/>
      <c r="AW16" s="15">
        <f>COUNTIF('Contest Score sheet'!M16:Q16,1)</f>
        <v>3</v>
      </c>
      <c r="AX16" s="15">
        <f>COUNTIF('Contest Score sheet'!S16:W16,1)</f>
        <v>1</v>
      </c>
      <c r="AY16" s="15">
        <f>COUNTIF('Contest Score sheet'!Y16:AC16,1)</f>
        <v>0</v>
      </c>
      <c r="AZ16" s="15">
        <f>COUNTIF('Contest Score sheet'!AE16:AI16,1)</f>
        <v>0</v>
      </c>
      <c r="BA16" s="15">
        <f>COUNTIF('Contest Score sheet'!AK16,1)</f>
        <v>0</v>
      </c>
      <c r="BB16" s="15">
        <f>COUNTIF('Contest Score sheet'!AL16,1)</f>
        <v>0</v>
      </c>
      <c r="BC16" s="15">
        <f>COUNTIF('Contest Score sheet'!AN16,1)</f>
        <v>0</v>
      </c>
      <c r="BD16" s="15">
        <f>COUNTIF('Contest Score sheet'!AO16,1)</f>
        <v>0</v>
      </c>
      <c r="BE16" s="15">
        <f>COUNTIF('Contest Score sheet'!AQ16,1)</f>
        <v>0</v>
      </c>
      <c r="BF16" s="15">
        <f>COUNTIF('Contest Score sheet'!AR16,1)</f>
        <v>0</v>
      </c>
      <c r="BG16" s="15">
        <f t="shared" si="11"/>
        <v>4</v>
      </c>
      <c r="BJ16" s="13" t="b">
        <f>NOT('Contest Score sheet'!AK16=1)</f>
        <v>1</v>
      </c>
      <c r="BK16" s="13" t="b">
        <f>NOT('Contest Score sheet'!AL16=1)</f>
        <v>1</v>
      </c>
      <c r="BL16" s="13" t="b">
        <f>AND('Contest Score sheet'!AL16=TRUE,'Contest Score sheet'!AL16=TRUE)</f>
        <v>0</v>
      </c>
      <c r="BM16" s="13" t="b">
        <f t="shared" si="12"/>
        <v>1</v>
      </c>
      <c r="BN16" s="14">
        <f>IF(BM16=TRUE,'Contest Score sheet'!AL16,'Contest Score sheet'!AK16+'Contest Score sheet'!AL16)</f>
        <v>0</v>
      </c>
      <c r="BO16" s="13">
        <f t="shared" si="13"/>
        <v>0</v>
      </c>
      <c r="BP16" s="13" t="b">
        <f>NOT('Contest Score sheet'!AN16=1)</f>
        <v>1</v>
      </c>
      <c r="BQ16" s="13" t="b">
        <f>NOT('Contest Score sheet'!AO16=1)</f>
        <v>1</v>
      </c>
      <c r="BR16" s="13" t="b">
        <f>AND('Contest Score sheet'!AO16=TRUE,'Contest Score sheet'!AN16=TRUE)</f>
        <v>0</v>
      </c>
      <c r="BS16" s="13" t="b">
        <f t="shared" si="14"/>
        <v>1</v>
      </c>
      <c r="BT16" s="14">
        <f>IF(BS16=TRUE,'Contest Score sheet'!AO16,'Contest Score sheet'!AO16+'Contest Score sheet'!AN16)</f>
        <v>0</v>
      </c>
      <c r="BU16" s="13">
        <f t="shared" si="15"/>
        <v>0</v>
      </c>
      <c r="BV16" s="13" t="b">
        <f>NOT('Contest Score sheet'!AQ16=1)</f>
        <v>1</v>
      </c>
      <c r="BW16" s="13" t="b">
        <f>NOT('Contest Score sheet'!AR16=1)</f>
        <v>1</v>
      </c>
      <c r="BX16" s="13" t="b">
        <f>AND('Contest Score sheet'!AQ16=TRUE,'Contest Score sheet'!AR16=TRUE)</f>
        <v>0</v>
      </c>
      <c r="BY16" s="13" t="b">
        <f t="shared" si="16"/>
        <v>1</v>
      </c>
      <c r="BZ16" s="14">
        <f>IF(BY16=TRUE,'Contest Score sheet'!AR16,'Contest Score sheet'!AQ16+'Contest Score sheet'!AR16)</f>
        <v>0</v>
      </c>
      <c r="CA16" s="13">
        <f t="shared" si="17"/>
        <v>0</v>
      </c>
    </row>
    <row r="17" spans="1:79" s="11" customFormat="1" ht="20.25" x14ac:dyDescent="0.3">
      <c r="A17" s="39" t="s">
        <v>51</v>
      </c>
      <c r="B17" s="47" t="s">
        <v>45</v>
      </c>
      <c r="C17" s="59">
        <f t="shared" si="0"/>
        <v>7.39</v>
      </c>
      <c r="D17" s="47" t="s">
        <v>52</v>
      </c>
      <c r="E17" s="47" t="s">
        <v>95</v>
      </c>
      <c r="F17" s="60">
        <f t="shared" si="1"/>
        <v>0.49266666666666675</v>
      </c>
      <c r="G17" s="59">
        <f t="shared" si="2"/>
        <v>0</v>
      </c>
      <c r="H17" s="59">
        <f t="shared" si="3"/>
        <v>0</v>
      </c>
      <c r="I17" s="60">
        <f t="shared" si="4"/>
        <v>0.28999999999999998</v>
      </c>
      <c r="J17" s="63">
        <f>SUM('Contest Score sheet'!BG17)</f>
        <v>4</v>
      </c>
      <c r="K17" s="59">
        <f>SUM('Contest Score sheet'!BG17*1)</f>
        <v>4</v>
      </c>
      <c r="L17" s="60">
        <f t="shared" si="5"/>
        <v>3.3899999999999997</v>
      </c>
      <c r="M17" s="53">
        <v>0.28999999999999998</v>
      </c>
      <c r="N17" s="53">
        <v>0.30299999999999999</v>
      </c>
      <c r="O17" s="53">
        <v>0.31900000000000001</v>
      </c>
      <c r="P17" s="53">
        <v>0.312</v>
      </c>
      <c r="Q17" s="53">
        <v>0.32500000000000001</v>
      </c>
      <c r="R17" s="60">
        <f t="shared" si="6"/>
        <v>1.5489999999999999</v>
      </c>
      <c r="S17" s="53">
        <v>0.29699999999999999</v>
      </c>
      <c r="T17" s="53">
        <v>1</v>
      </c>
      <c r="U17" s="53">
        <v>1</v>
      </c>
      <c r="V17" s="53">
        <v>0.29899999999999999</v>
      </c>
      <c r="W17" s="53">
        <v>0.32500000000000001</v>
      </c>
      <c r="X17" s="60">
        <f t="shared" si="7"/>
        <v>2.9209999999999998</v>
      </c>
      <c r="Y17" s="53">
        <v>0.30099999999999999</v>
      </c>
      <c r="Z17" s="53">
        <v>0.29899999999999999</v>
      </c>
      <c r="AA17" s="53">
        <v>1</v>
      </c>
      <c r="AB17" s="53">
        <v>1</v>
      </c>
      <c r="AC17" s="53">
        <v>0.32</v>
      </c>
      <c r="AD17" s="60">
        <f t="shared" si="8"/>
        <v>2.92</v>
      </c>
      <c r="AE17" s="53"/>
      <c r="AF17" s="53"/>
      <c r="AG17" s="53"/>
      <c r="AH17" s="53"/>
      <c r="AI17" s="53"/>
      <c r="AJ17" s="76">
        <f t="shared" si="9"/>
        <v>0</v>
      </c>
      <c r="AK17" s="53"/>
      <c r="AL17" s="53"/>
      <c r="AM17" s="60">
        <f>'Contest Score sheet'!BO7</f>
        <v>0</v>
      </c>
      <c r="AN17" s="53"/>
      <c r="AO17" s="53"/>
      <c r="AP17" s="59">
        <f>'Contest Score sheet'!BU7</f>
        <v>0</v>
      </c>
      <c r="AQ17" s="53"/>
      <c r="AR17" s="54"/>
      <c r="AS17" s="60">
        <f>'Contest Score sheet'!CA7</f>
        <v>0</v>
      </c>
      <c r="AT17" s="62">
        <f t="shared" si="10"/>
        <v>0</v>
      </c>
      <c r="AU17" s="31"/>
      <c r="AW17" s="15">
        <f>COUNTIF('Contest Score sheet'!M17:Q17,1)</f>
        <v>0</v>
      </c>
      <c r="AX17" s="15">
        <f>COUNTIF('Contest Score sheet'!S17:W17,1)</f>
        <v>2</v>
      </c>
      <c r="AY17" s="15">
        <f>COUNTIF('Contest Score sheet'!Y17:AC17,1)</f>
        <v>2</v>
      </c>
      <c r="AZ17" s="15">
        <f>COUNTIF('Contest Score sheet'!AE17:AI17,1)</f>
        <v>0</v>
      </c>
      <c r="BA17" s="15">
        <f>COUNTIF('Contest Score sheet'!AK17,1)</f>
        <v>0</v>
      </c>
      <c r="BB17" s="15">
        <f>COUNTIF('Contest Score sheet'!AL17,1)</f>
        <v>0</v>
      </c>
      <c r="BC17" s="15">
        <f>COUNTIF('Contest Score sheet'!AN17,1)</f>
        <v>0</v>
      </c>
      <c r="BD17" s="15">
        <f>COUNTIF('Contest Score sheet'!AO17,1)</f>
        <v>0</v>
      </c>
      <c r="BE17" s="15">
        <f>COUNTIF('Contest Score sheet'!AQ17,1)</f>
        <v>0</v>
      </c>
      <c r="BF17" s="15">
        <f>COUNTIF('Contest Score sheet'!AR17,1)</f>
        <v>0</v>
      </c>
      <c r="BG17" s="15">
        <f t="shared" si="11"/>
        <v>4</v>
      </c>
      <c r="BJ17" s="13" t="b">
        <f>NOT('Contest Score sheet'!AK17=1)</f>
        <v>1</v>
      </c>
      <c r="BK17" s="13" t="b">
        <f>NOT('Contest Score sheet'!AL17=1)</f>
        <v>1</v>
      </c>
      <c r="BL17" s="13" t="b">
        <f>AND('Contest Score sheet'!AL17=TRUE,'Contest Score sheet'!AL17=TRUE)</f>
        <v>0</v>
      </c>
      <c r="BM17" s="13" t="b">
        <f t="shared" si="12"/>
        <v>1</v>
      </c>
      <c r="BN17" s="14">
        <f>IF(BM17=TRUE,'Contest Score sheet'!AL17,'Contest Score sheet'!AK17+'Contest Score sheet'!AL17)</f>
        <v>0</v>
      </c>
      <c r="BO17" s="13">
        <f t="shared" si="13"/>
        <v>0</v>
      </c>
      <c r="BP17" s="13" t="b">
        <f>NOT('Contest Score sheet'!AN17=1)</f>
        <v>1</v>
      </c>
      <c r="BQ17" s="13" t="b">
        <f>NOT('Contest Score sheet'!AO17=1)</f>
        <v>1</v>
      </c>
      <c r="BR17" s="13" t="b">
        <f>AND('Contest Score sheet'!AO17=TRUE,'Contest Score sheet'!AN17=TRUE)</f>
        <v>0</v>
      </c>
      <c r="BS17" s="13" t="b">
        <f t="shared" si="14"/>
        <v>1</v>
      </c>
      <c r="BT17" s="14">
        <f>IF(BS17=TRUE,'Contest Score sheet'!AO17,'Contest Score sheet'!AO17+'Contest Score sheet'!AN17)</f>
        <v>0</v>
      </c>
      <c r="BU17" s="13">
        <f t="shared" si="15"/>
        <v>0</v>
      </c>
      <c r="BV17" s="13" t="b">
        <f>NOT('Contest Score sheet'!AQ17=1)</f>
        <v>1</v>
      </c>
      <c r="BW17" s="13" t="b">
        <f>NOT('Contest Score sheet'!AR17=1)</f>
        <v>1</v>
      </c>
      <c r="BX17" s="13" t="b">
        <f>AND('Contest Score sheet'!AQ17=TRUE,'Contest Score sheet'!AR17=TRUE)</f>
        <v>0</v>
      </c>
      <c r="BY17" s="13" t="b">
        <f t="shared" si="16"/>
        <v>1</v>
      </c>
      <c r="BZ17" s="14">
        <f>IF(BY17=TRUE,'Contest Score sheet'!AR17,'Contest Score sheet'!AQ17+'Contest Score sheet'!AR17)</f>
        <v>0</v>
      </c>
      <c r="CA17" s="13">
        <f t="shared" si="17"/>
        <v>0</v>
      </c>
    </row>
    <row r="18" spans="1:79" s="11" customFormat="1" ht="20.25" x14ac:dyDescent="0.3">
      <c r="A18" s="38" t="s">
        <v>81</v>
      </c>
      <c r="B18" s="47" t="s">
        <v>49</v>
      </c>
      <c r="C18" s="59">
        <f t="shared" si="0"/>
        <v>7.4580000000000002</v>
      </c>
      <c r="D18" s="55" t="s">
        <v>89</v>
      </c>
      <c r="E18" s="46" t="s">
        <v>64</v>
      </c>
      <c r="F18" s="60">
        <f t="shared" si="1"/>
        <v>0.49720000000000003</v>
      </c>
      <c r="G18" s="59">
        <f t="shared" si="2"/>
        <v>0</v>
      </c>
      <c r="H18" s="59">
        <f t="shared" si="3"/>
        <v>0</v>
      </c>
      <c r="I18" s="60">
        <f t="shared" si="4"/>
        <v>0.39700000000000002</v>
      </c>
      <c r="J18" s="63">
        <f>SUM('Contest Score sheet'!BG18)</f>
        <v>1</v>
      </c>
      <c r="K18" s="59">
        <f>SUM('Contest Score sheet'!BG18*1)</f>
        <v>1</v>
      </c>
      <c r="L18" s="60">
        <f t="shared" si="5"/>
        <v>6.4580000000000002</v>
      </c>
      <c r="M18" s="52">
        <v>0.44</v>
      </c>
      <c r="N18" s="52">
        <v>0.75700000000000001</v>
      </c>
      <c r="O18" s="52">
        <v>0.41499999999999998</v>
      </c>
      <c r="P18" s="52">
        <v>1</v>
      </c>
      <c r="Q18" s="52">
        <v>0.40100000000000002</v>
      </c>
      <c r="R18" s="60">
        <f t="shared" si="6"/>
        <v>3.0129999999999999</v>
      </c>
      <c r="S18" s="52">
        <v>0.41</v>
      </c>
      <c r="T18" s="52">
        <v>0.41299999999999998</v>
      </c>
      <c r="U18" s="52">
        <v>0.41399999999999998</v>
      </c>
      <c r="V18" s="52">
        <v>0.40400000000000003</v>
      </c>
      <c r="W18" s="52">
        <v>0.71799999999999997</v>
      </c>
      <c r="X18" s="60">
        <f t="shared" si="7"/>
        <v>2.359</v>
      </c>
      <c r="Y18" s="52">
        <v>0.41799999999999998</v>
      </c>
      <c r="Z18" s="52">
        <v>0.39700000000000002</v>
      </c>
      <c r="AA18" s="52">
        <v>0.39900000000000002</v>
      </c>
      <c r="AB18" s="52">
        <v>0.433</v>
      </c>
      <c r="AC18" s="52">
        <v>0.439</v>
      </c>
      <c r="AD18" s="60">
        <f t="shared" si="8"/>
        <v>2.0859999999999999</v>
      </c>
      <c r="AE18" s="53"/>
      <c r="AF18" s="53"/>
      <c r="AG18" s="53"/>
      <c r="AH18" s="53"/>
      <c r="AI18" s="53"/>
      <c r="AJ18" s="76">
        <f t="shared" si="9"/>
        <v>0</v>
      </c>
      <c r="AK18" s="53"/>
      <c r="AL18" s="53"/>
      <c r="AM18" s="60">
        <f>'Contest Score sheet'!BO30</f>
        <v>0</v>
      </c>
      <c r="AN18" s="53"/>
      <c r="AO18" s="53"/>
      <c r="AP18" s="59">
        <f>'Contest Score sheet'!BU30</f>
        <v>0</v>
      </c>
      <c r="AQ18" s="53"/>
      <c r="AR18" s="54"/>
      <c r="AS18" s="60">
        <f>'Contest Score sheet'!CA30</f>
        <v>0</v>
      </c>
      <c r="AT18" s="62">
        <f t="shared" si="10"/>
        <v>0</v>
      </c>
      <c r="AU18" s="74"/>
      <c r="AW18" s="15">
        <f>COUNTIF('Contest Score sheet'!M18:Q18,1)</f>
        <v>1</v>
      </c>
      <c r="AX18" s="15">
        <f>COUNTIF('Contest Score sheet'!S18:W18,1)</f>
        <v>0</v>
      </c>
      <c r="AY18" s="15">
        <f>COUNTIF('Contest Score sheet'!Y18:AC18,1)</f>
        <v>0</v>
      </c>
      <c r="AZ18" s="15">
        <f>COUNTIF('Contest Score sheet'!AE18:AI18,1)</f>
        <v>0</v>
      </c>
      <c r="BA18" s="15">
        <f>COUNTIF('Contest Score sheet'!AK18,1)</f>
        <v>0</v>
      </c>
      <c r="BB18" s="15">
        <f>COUNTIF('Contest Score sheet'!AL18,1)</f>
        <v>0</v>
      </c>
      <c r="BC18" s="15">
        <f>COUNTIF('Contest Score sheet'!AN18,1)</f>
        <v>0</v>
      </c>
      <c r="BD18" s="15">
        <f>COUNTIF('Contest Score sheet'!AO18,1)</f>
        <v>0</v>
      </c>
      <c r="BE18" s="15">
        <f>COUNTIF('Contest Score sheet'!AQ18,1)</f>
        <v>0</v>
      </c>
      <c r="BF18" s="15">
        <f>COUNTIF('Contest Score sheet'!AR18,1)</f>
        <v>0</v>
      </c>
      <c r="BG18" s="15">
        <f t="shared" si="11"/>
        <v>1</v>
      </c>
      <c r="BJ18" s="13" t="b">
        <f>NOT('Contest Score sheet'!AK18=1)</f>
        <v>1</v>
      </c>
      <c r="BK18" s="13" t="b">
        <f>NOT('Contest Score sheet'!AL18=1)</f>
        <v>1</v>
      </c>
      <c r="BL18" s="13" t="b">
        <f>AND('Contest Score sheet'!AL18=TRUE,'Contest Score sheet'!AL18=TRUE)</f>
        <v>0</v>
      </c>
      <c r="BM18" s="13" t="b">
        <f t="shared" si="12"/>
        <v>1</v>
      </c>
      <c r="BN18" s="14">
        <f>IF(BM18=TRUE,'Contest Score sheet'!AL18,'Contest Score sheet'!AK18+'Contest Score sheet'!AL18)</f>
        <v>0</v>
      </c>
      <c r="BO18" s="13">
        <f t="shared" si="13"/>
        <v>0</v>
      </c>
      <c r="BP18" s="13" t="b">
        <f>NOT('Contest Score sheet'!AN18=1)</f>
        <v>1</v>
      </c>
      <c r="BQ18" s="13" t="b">
        <f>NOT('Contest Score sheet'!AO18=1)</f>
        <v>1</v>
      </c>
      <c r="BR18" s="13" t="b">
        <f>AND('Contest Score sheet'!AO18=TRUE,'Contest Score sheet'!AN18=TRUE)</f>
        <v>0</v>
      </c>
      <c r="BS18" s="13" t="b">
        <f t="shared" si="14"/>
        <v>1</v>
      </c>
      <c r="BT18" s="14">
        <f>IF(BS18=TRUE,'Contest Score sheet'!AO18,'Contest Score sheet'!AO18+'Contest Score sheet'!AN18)</f>
        <v>0</v>
      </c>
      <c r="BU18" s="13">
        <f t="shared" si="15"/>
        <v>0</v>
      </c>
      <c r="BV18" s="13" t="b">
        <f>NOT('Contest Score sheet'!AQ18=1)</f>
        <v>1</v>
      </c>
      <c r="BW18" s="13" t="b">
        <f>NOT('Contest Score sheet'!AR18=1)</f>
        <v>1</v>
      </c>
      <c r="BX18" s="13" t="b">
        <f>AND('Contest Score sheet'!AQ18=TRUE,'Contest Score sheet'!AR18=TRUE)</f>
        <v>0</v>
      </c>
      <c r="BY18" s="13" t="b">
        <f t="shared" si="16"/>
        <v>1</v>
      </c>
      <c r="BZ18" s="14">
        <f>IF(BY18=TRUE,'Contest Score sheet'!AR18,'Contest Score sheet'!AQ18+'Contest Score sheet'!AR18)</f>
        <v>0</v>
      </c>
      <c r="CA18" s="13">
        <f t="shared" si="17"/>
        <v>0</v>
      </c>
    </row>
    <row r="19" spans="1:79" s="11" customFormat="1" ht="20.25" x14ac:dyDescent="0.3">
      <c r="A19" s="39" t="s">
        <v>66</v>
      </c>
      <c r="B19" s="47" t="s">
        <v>45</v>
      </c>
      <c r="C19" s="59">
        <f t="shared" si="0"/>
        <v>7.6680000000000001</v>
      </c>
      <c r="D19" s="47" t="s">
        <v>69</v>
      </c>
      <c r="E19" s="47" t="s">
        <v>53</v>
      </c>
      <c r="F19" s="60">
        <f t="shared" si="1"/>
        <v>0.51119999999999999</v>
      </c>
      <c r="G19" s="59">
        <f t="shared" si="2"/>
        <v>0</v>
      </c>
      <c r="H19" s="59">
        <f t="shared" si="3"/>
        <v>0</v>
      </c>
      <c r="I19" s="60">
        <f t="shared" si="4"/>
        <v>0.317</v>
      </c>
      <c r="J19" s="63">
        <f>SUM('Contest Score sheet'!BG19)</f>
        <v>4</v>
      </c>
      <c r="K19" s="59">
        <f>SUM('Contest Score sheet'!BG19*1)</f>
        <v>4</v>
      </c>
      <c r="L19" s="60">
        <f t="shared" si="5"/>
        <v>3.6680000000000001</v>
      </c>
      <c r="M19" s="53">
        <v>1</v>
      </c>
      <c r="N19" s="53">
        <v>0.35</v>
      </c>
      <c r="O19" s="53">
        <v>0.31900000000000001</v>
      </c>
      <c r="P19" s="53">
        <v>0.317</v>
      </c>
      <c r="Q19" s="53">
        <v>0.33100000000000002</v>
      </c>
      <c r="R19" s="60">
        <f t="shared" si="6"/>
        <v>2.3170000000000002</v>
      </c>
      <c r="S19" s="53">
        <v>0.34699999999999998</v>
      </c>
      <c r="T19" s="53">
        <v>1</v>
      </c>
      <c r="U19" s="53">
        <v>1</v>
      </c>
      <c r="V19" s="53">
        <v>0.35199999999999998</v>
      </c>
      <c r="W19" s="53">
        <v>0.34</v>
      </c>
      <c r="X19" s="60">
        <f t="shared" si="7"/>
        <v>3.0389999999999997</v>
      </c>
      <c r="Y19" s="53">
        <v>0.32400000000000001</v>
      </c>
      <c r="Z19" s="53">
        <v>0.32700000000000001</v>
      </c>
      <c r="AA19" s="53">
        <v>0.32800000000000001</v>
      </c>
      <c r="AB19" s="53">
        <v>0.33300000000000002</v>
      </c>
      <c r="AC19" s="53">
        <v>1</v>
      </c>
      <c r="AD19" s="60">
        <f t="shared" si="8"/>
        <v>2.3120000000000003</v>
      </c>
      <c r="AE19" s="16"/>
      <c r="AF19" s="16"/>
      <c r="AG19" s="16"/>
      <c r="AH19" s="16"/>
      <c r="AI19" s="16"/>
      <c r="AJ19" s="76">
        <f t="shared" si="9"/>
        <v>0</v>
      </c>
      <c r="AK19" s="16"/>
      <c r="AL19" s="16"/>
      <c r="AM19" s="60">
        <f>'Contest Score sheet'!BO19</f>
        <v>0</v>
      </c>
      <c r="AN19" s="53"/>
      <c r="AO19" s="16"/>
      <c r="AP19" s="59">
        <f>'Contest Score sheet'!BU19</f>
        <v>0</v>
      </c>
      <c r="AQ19" s="16"/>
      <c r="AR19" s="17"/>
      <c r="AS19" s="60">
        <f>'Contest Score sheet'!CA19</f>
        <v>0</v>
      </c>
      <c r="AT19" s="62">
        <f t="shared" si="10"/>
        <v>0</v>
      </c>
      <c r="AU19" s="57"/>
      <c r="AW19" s="15">
        <f>COUNTIF('Contest Score sheet'!M19:Q19,1)</f>
        <v>1</v>
      </c>
      <c r="AX19" s="15">
        <f>COUNTIF('Contest Score sheet'!S19:W19,1)</f>
        <v>2</v>
      </c>
      <c r="AY19" s="15">
        <f>COUNTIF('Contest Score sheet'!Y19:AC19,1)</f>
        <v>1</v>
      </c>
      <c r="AZ19" s="15">
        <f>COUNTIF('Contest Score sheet'!AE19:AI19,1)</f>
        <v>0</v>
      </c>
      <c r="BA19" s="15">
        <f>COUNTIF('Contest Score sheet'!AK19,1)</f>
        <v>0</v>
      </c>
      <c r="BB19" s="15">
        <f>COUNTIF('Contest Score sheet'!AL19,1)</f>
        <v>0</v>
      </c>
      <c r="BC19" s="15">
        <f>COUNTIF('Contest Score sheet'!AN19,1)</f>
        <v>0</v>
      </c>
      <c r="BD19" s="15">
        <f>COUNTIF('Contest Score sheet'!AO19,1)</f>
        <v>0</v>
      </c>
      <c r="BE19" s="15">
        <f>COUNTIF('Contest Score sheet'!AQ19,1)</f>
        <v>0</v>
      </c>
      <c r="BF19" s="15">
        <f>COUNTIF('Contest Score sheet'!AR19,1)</f>
        <v>0</v>
      </c>
      <c r="BG19" s="15">
        <f t="shared" si="11"/>
        <v>4</v>
      </c>
      <c r="BJ19" s="13" t="b">
        <f>NOT('Contest Score sheet'!AK19=1)</f>
        <v>1</v>
      </c>
      <c r="BK19" s="13" t="b">
        <f>NOT('Contest Score sheet'!AL19=1)</f>
        <v>1</v>
      </c>
      <c r="BL19" s="13" t="b">
        <f>AND('Contest Score sheet'!AL19=TRUE,'Contest Score sheet'!AL19=TRUE)</f>
        <v>0</v>
      </c>
      <c r="BM19" s="13" t="b">
        <f t="shared" si="12"/>
        <v>1</v>
      </c>
      <c r="BN19" s="14">
        <f>IF(BM19=TRUE,'Contest Score sheet'!AL19,'Contest Score sheet'!AK19+'Contest Score sheet'!AL19)</f>
        <v>0</v>
      </c>
      <c r="BO19" s="13">
        <f t="shared" si="13"/>
        <v>0</v>
      </c>
      <c r="BP19" s="13" t="b">
        <f>NOT('Contest Score sheet'!AN19=1)</f>
        <v>1</v>
      </c>
      <c r="BQ19" s="13" t="b">
        <f>NOT('Contest Score sheet'!AO19=1)</f>
        <v>1</v>
      </c>
      <c r="BR19" s="13" t="b">
        <f>AND('Contest Score sheet'!AO19=TRUE,'Contest Score sheet'!AN19=TRUE)</f>
        <v>0</v>
      </c>
      <c r="BS19" s="13" t="b">
        <f t="shared" si="14"/>
        <v>1</v>
      </c>
      <c r="BT19" s="14">
        <f>IF(BS19=TRUE,'Contest Score sheet'!AO19,'Contest Score sheet'!AO19+'Contest Score sheet'!AN19)</f>
        <v>0</v>
      </c>
      <c r="BU19" s="13">
        <f t="shared" si="15"/>
        <v>0</v>
      </c>
      <c r="BV19" s="13" t="b">
        <f>NOT('Contest Score sheet'!AQ19=1)</f>
        <v>1</v>
      </c>
      <c r="BW19" s="13" t="b">
        <f>NOT('Contest Score sheet'!AR19=1)</f>
        <v>1</v>
      </c>
      <c r="BX19" s="13" t="b">
        <f>AND('Contest Score sheet'!AQ19=TRUE,'Contest Score sheet'!AR19=TRUE)</f>
        <v>0</v>
      </c>
      <c r="BY19" s="13" t="b">
        <f t="shared" si="16"/>
        <v>1</v>
      </c>
      <c r="BZ19" s="14">
        <f>IF(BY19=TRUE,'Contest Score sheet'!AR19,'Contest Score sheet'!AQ19+'Contest Score sheet'!AR19)</f>
        <v>0</v>
      </c>
      <c r="CA19" s="13">
        <f t="shared" si="17"/>
        <v>0</v>
      </c>
    </row>
    <row r="20" spans="1:79" s="11" customFormat="1" ht="20.25" x14ac:dyDescent="0.3">
      <c r="A20" s="39" t="s">
        <v>44</v>
      </c>
      <c r="B20" s="47" t="s">
        <v>45</v>
      </c>
      <c r="C20" s="59">
        <f t="shared" si="0"/>
        <v>7.7169999999999996</v>
      </c>
      <c r="D20" s="47" t="s">
        <v>46</v>
      </c>
      <c r="E20" s="47" t="s">
        <v>47</v>
      </c>
      <c r="F20" s="60">
        <f t="shared" si="1"/>
        <v>0.51446666666666674</v>
      </c>
      <c r="G20" s="59">
        <f t="shared" si="2"/>
        <v>0</v>
      </c>
      <c r="H20" s="59">
        <f t="shared" si="3"/>
        <v>0</v>
      </c>
      <c r="I20" s="60">
        <f t="shared" si="4"/>
        <v>0.30099999999999999</v>
      </c>
      <c r="J20" s="63">
        <f>SUM('Contest Score sheet'!BG20)</f>
        <v>4</v>
      </c>
      <c r="K20" s="59">
        <f>SUM('Contest Score sheet'!BG20*1)</f>
        <v>4</v>
      </c>
      <c r="L20" s="60">
        <f t="shared" si="5"/>
        <v>3.7169999999999996</v>
      </c>
      <c r="M20" s="53">
        <v>1</v>
      </c>
      <c r="N20" s="53">
        <v>0.36899999999999999</v>
      </c>
      <c r="O20" s="53">
        <v>0.34899999999999998</v>
      </c>
      <c r="P20" s="53">
        <v>0.32400000000000001</v>
      </c>
      <c r="Q20" s="53">
        <v>1</v>
      </c>
      <c r="R20" s="60">
        <f t="shared" si="6"/>
        <v>3.0419999999999998</v>
      </c>
      <c r="S20" s="53">
        <v>0.30099999999999999</v>
      </c>
      <c r="T20" s="53">
        <v>0.378</v>
      </c>
      <c r="U20" s="53">
        <v>1</v>
      </c>
      <c r="V20" s="53">
        <v>1</v>
      </c>
      <c r="W20" s="53">
        <v>0.33100000000000002</v>
      </c>
      <c r="X20" s="60">
        <f t="shared" si="7"/>
        <v>3.0100000000000002</v>
      </c>
      <c r="Y20" s="42">
        <v>0.33900000000000002</v>
      </c>
      <c r="Z20" s="42">
        <v>0.32300000000000001</v>
      </c>
      <c r="AA20" s="42">
        <v>0.31900000000000001</v>
      </c>
      <c r="AB20" s="42">
        <v>0.36899999999999999</v>
      </c>
      <c r="AC20" s="42">
        <v>0.315</v>
      </c>
      <c r="AD20" s="60">
        <f t="shared" si="8"/>
        <v>1.665</v>
      </c>
      <c r="AE20" s="16"/>
      <c r="AF20" s="16"/>
      <c r="AG20" s="16"/>
      <c r="AH20" s="16"/>
      <c r="AI20" s="16"/>
      <c r="AJ20" s="76">
        <f t="shared" si="9"/>
        <v>0</v>
      </c>
      <c r="AK20" s="16"/>
      <c r="AL20" s="16"/>
      <c r="AM20" s="60">
        <f>'Contest Score sheet'!BO38</f>
        <v>0</v>
      </c>
      <c r="AN20" s="71"/>
      <c r="AO20" s="16"/>
      <c r="AP20" s="59">
        <f>'Contest Score sheet'!BU38</f>
        <v>0</v>
      </c>
      <c r="AQ20" s="16"/>
      <c r="AR20" s="17"/>
      <c r="AS20" s="60">
        <f>'Contest Score sheet'!CA38</f>
        <v>0</v>
      </c>
      <c r="AT20" s="62">
        <f>SUM(AM20,AP20,AS20)</f>
        <v>0</v>
      </c>
      <c r="AU20" s="31"/>
      <c r="AW20" s="15">
        <f>COUNTIF('Contest Score sheet'!M20:Q20,1)</f>
        <v>2</v>
      </c>
      <c r="AX20" s="15">
        <f>COUNTIF('Contest Score sheet'!S20:W20,1)</f>
        <v>2</v>
      </c>
      <c r="AY20" s="15">
        <f>COUNTIF('Contest Score sheet'!Y20:AC20,1)</f>
        <v>0</v>
      </c>
      <c r="AZ20" s="15">
        <f>COUNTIF('Contest Score sheet'!AE20:AI20,1)</f>
        <v>0</v>
      </c>
      <c r="BA20" s="15">
        <f>COUNTIF('Contest Score sheet'!AK20,1)</f>
        <v>0</v>
      </c>
      <c r="BB20" s="15">
        <f>COUNTIF('Contest Score sheet'!AL20,1)</f>
        <v>0</v>
      </c>
      <c r="BC20" s="15">
        <f>COUNTIF('Contest Score sheet'!AN20,1)</f>
        <v>0</v>
      </c>
      <c r="BD20" s="15">
        <f>COUNTIF('Contest Score sheet'!AO20,1)</f>
        <v>0</v>
      </c>
      <c r="BE20" s="15">
        <f>COUNTIF('Contest Score sheet'!AQ20,1)</f>
        <v>0</v>
      </c>
      <c r="BF20" s="15">
        <f>COUNTIF('Contest Score sheet'!AR20,1)</f>
        <v>0</v>
      </c>
      <c r="BG20" s="15">
        <f t="shared" si="11"/>
        <v>4</v>
      </c>
      <c r="BJ20" s="13" t="b">
        <f>NOT('Contest Score sheet'!AK20=1)</f>
        <v>1</v>
      </c>
      <c r="BK20" s="13" t="b">
        <f>NOT('Contest Score sheet'!AL20=1)</f>
        <v>1</v>
      </c>
      <c r="BL20" s="13" t="b">
        <f>AND('Contest Score sheet'!AL20=TRUE,'Contest Score sheet'!AL20=TRUE)</f>
        <v>0</v>
      </c>
      <c r="BM20" s="13" t="b">
        <f t="shared" si="12"/>
        <v>1</v>
      </c>
      <c r="BN20" s="14">
        <f>IF(BM20=TRUE,'Contest Score sheet'!AL20,'Contest Score sheet'!AK20+'Contest Score sheet'!AL20)</f>
        <v>0</v>
      </c>
      <c r="BO20" s="13">
        <f t="shared" si="13"/>
        <v>0</v>
      </c>
      <c r="BP20" s="13" t="b">
        <f>NOT('Contest Score sheet'!AN20=1)</f>
        <v>1</v>
      </c>
      <c r="BQ20" s="13" t="b">
        <f>NOT('Contest Score sheet'!AO20=1)</f>
        <v>1</v>
      </c>
      <c r="BR20" s="13" t="b">
        <f>AND('Contest Score sheet'!AO20=TRUE,'Contest Score sheet'!AN20=TRUE)</f>
        <v>0</v>
      </c>
      <c r="BS20" s="13" t="b">
        <f t="shared" si="14"/>
        <v>1</v>
      </c>
      <c r="BT20" s="14">
        <f>IF(BS20=TRUE,'Contest Score sheet'!AO20,'Contest Score sheet'!AO20+'Contest Score sheet'!AN20)</f>
        <v>0</v>
      </c>
      <c r="BU20" s="13">
        <f t="shared" si="15"/>
        <v>0</v>
      </c>
      <c r="BV20" s="13" t="b">
        <f>NOT('Contest Score sheet'!AQ20=1)</f>
        <v>1</v>
      </c>
      <c r="BW20" s="13" t="b">
        <f>NOT('Contest Score sheet'!AR20=1)</f>
        <v>1</v>
      </c>
      <c r="BX20" s="13" t="b">
        <f>AND('Contest Score sheet'!AQ20=TRUE,'Contest Score sheet'!AR20=TRUE)</f>
        <v>0</v>
      </c>
      <c r="BY20" s="13" t="b">
        <f t="shared" si="16"/>
        <v>1</v>
      </c>
      <c r="BZ20" s="14">
        <f>IF(BY20=TRUE,'Contest Score sheet'!AR20,'Contest Score sheet'!AQ20+'Contest Score sheet'!AR20)</f>
        <v>0</v>
      </c>
      <c r="CA20" s="13">
        <f t="shared" si="17"/>
        <v>0</v>
      </c>
    </row>
    <row r="21" spans="1:79" s="11" customFormat="1" ht="20.25" x14ac:dyDescent="0.3">
      <c r="A21" s="84" t="s">
        <v>94</v>
      </c>
      <c r="B21" s="82" t="s">
        <v>49</v>
      </c>
      <c r="C21" s="59">
        <f t="shared" si="0"/>
        <v>7.878000000000001</v>
      </c>
      <c r="D21" s="80" t="s">
        <v>97</v>
      </c>
      <c r="E21" s="80" t="s">
        <v>53</v>
      </c>
      <c r="F21" s="60">
        <f t="shared" si="1"/>
        <v>0.52519999999999989</v>
      </c>
      <c r="G21" s="59">
        <f t="shared" si="2"/>
        <v>0</v>
      </c>
      <c r="H21" s="59">
        <f t="shared" si="3"/>
        <v>0</v>
      </c>
      <c r="I21" s="60">
        <f t="shared" si="4"/>
        <v>0.39800000000000002</v>
      </c>
      <c r="J21" s="63">
        <f>SUM('Contest Score sheet'!BG21)</f>
        <v>2</v>
      </c>
      <c r="K21" s="59">
        <f>SUM('Contest Score sheet'!BG21*1)</f>
        <v>2</v>
      </c>
      <c r="L21" s="60">
        <f t="shared" si="5"/>
        <v>5.878000000000001</v>
      </c>
      <c r="M21" s="81">
        <v>0.46100000000000002</v>
      </c>
      <c r="N21" s="81">
        <v>0.45500000000000002</v>
      </c>
      <c r="O21" s="81">
        <v>0.432</v>
      </c>
      <c r="P21" s="81">
        <v>0.53100000000000003</v>
      </c>
      <c r="Q21" s="81">
        <v>0.46200000000000002</v>
      </c>
      <c r="R21" s="60">
        <f t="shared" si="6"/>
        <v>2.3410000000000002</v>
      </c>
      <c r="S21" s="81">
        <v>0.46</v>
      </c>
      <c r="T21" s="81">
        <v>0.42499999999999999</v>
      </c>
      <c r="U21" s="81">
        <v>0.48</v>
      </c>
      <c r="V21" s="81">
        <v>1</v>
      </c>
      <c r="W21" s="81">
        <v>0.39800000000000002</v>
      </c>
      <c r="X21" s="60">
        <f t="shared" si="7"/>
        <v>2.7630000000000003</v>
      </c>
      <c r="Y21" s="81">
        <v>0.44400000000000001</v>
      </c>
      <c r="Z21" s="81">
        <v>1</v>
      </c>
      <c r="AA21" s="81">
        <v>0.441</v>
      </c>
      <c r="AB21" s="81">
        <v>0.438</v>
      </c>
      <c r="AC21" s="81">
        <v>0.45100000000000001</v>
      </c>
      <c r="AD21" s="60">
        <f t="shared" si="8"/>
        <v>2.774</v>
      </c>
      <c r="AE21" s="16"/>
      <c r="AF21" s="16"/>
      <c r="AG21" s="16"/>
      <c r="AH21" s="16"/>
      <c r="AI21" s="16"/>
      <c r="AJ21" s="76">
        <f t="shared" si="9"/>
        <v>0</v>
      </c>
      <c r="AK21" s="16"/>
      <c r="AL21" s="16"/>
      <c r="AM21" s="60">
        <f>'Contest Score sheet'!BO39</f>
        <v>0</v>
      </c>
      <c r="AN21" s="16"/>
      <c r="AO21" s="16"/>
      <c r="AP21" s="59">
        <f>'Contest Score sheet'!BU39</f>
        <v>0</v>
      </c>
      <c r="AQ21" s="16"/>
      <c r="AR21" s="17"/>
      <c r="AS21" s="60">
        <f>'Contest Score sheet'!CA39</f>
        <v>0</v>
      </c>
      <c r="AT21" s="62">
        <f t="shared" ref="AT21:AT40" si="18">SUM(AS21,AP21,AM21)</f>
        <v>0</v>
      </c>
      <c r="AU21" s="31"/>
      <c r="AW21" s="15">
        <f>COUNTIF('Contest Score sheet'!M21:Q21,1)</f>
        <v>0</v>
      </c>
      <c r="AX21" s="15">
        <f>COUNTIF('Contest Score sheet'!S21:W21,1)</f>
        <v>1</v>
      </c>
      <c r="AY21" s="15">
        <f>COUNTIF('Contest Score sheet'!Y21:AC21,1)</f>
        <v>1</v>
      </c>
      <c r="AZ21" s="15">
        <f>COUNTIF('Contest Score sheet'!AE21:AI21,1)</f>
        <v>0</v>
      </c>
      <c r="BA21" s="15">
        <f>COUNTIF('Contest Score sheet'!AK21,1)</f>
        <v>0</v>
      </c>
      <c r="BB21" s="15">
        <f>COUNTIF('Contest Score sheet'!AL21,1)</f>
        <v>0</v>
      </c>
      <c r="BC21" s="15">
        <f>COUNTIF('Contest Score sheet'!AN21,1)</f>
        <v>0</v>
      </c>
      <c r="BD21" s="15">
        <f>COUNTIF('Contest Score sheet'!AO21,1)</f>
        <v>0</v>
      </c>
      <c r="BE21" s="15">
        <f>COUNTIF('Contest Score sheet'!AQ21,1)</f>
        <v>0</v>
      </c>
      <c r="BF21" s="15">
        <f>COUNTIF('Contest Score sheet'!AR21,1)</f>
        <v>0</v>
      </c>
      <c r="BG21" s="15">
        <f t="shared" si="11"/>
        <v>2</v>
      </c>
      <c r="BJ21" s="13" t="b">
        <f>NOT('Contest Score sheet'!AK21=1)</f>
        <v>1</v>
      </c>
      <c r="BK21" s="13" t="b">
        <f>NOT('Contest Score sheet'!AL21=1)</f>
        <v>1</v>
      </c>
      <c r="BL21" s="13" t="b">
        <f>AND('Contest Score sheet'!AL21=TRUE,'Contest Score sheet'!AL21=TRUE)</f>
        <v>0</v>
      </c>
      <c r="BM21" s="13" t="b">
        <f t="shared" si="12"/>
        <v>1</v>
      </c>
      <c r="BN21" s="14">
        <f>IF(BM21=TRUE,'Contest Score sheet'!AL21,'Contest Score sheet'!AK21+'Contest Score sheet'!AL21)</f>
        <v>0</v>
      </c>
      <c r="BO21" s="13">
        <f t="shared" si="13"/>
        <v>0</v>
      </c>
      <c r="BP21" s="13" t="b">
        <f>NOT('Contest Score sheet'!AN21=1)</f>
        <v>1</v>
      </c>
      <c r="BQ21" s="13" t="b">
        <f>NOT('Contest Score sheet'!AO21=1)</f>
        <v>1</v>
      </c>
      <c r="BR21" s="13" t="b">
        <f>AND('Contest Score sheet'!AO21=TRUE,'Contest Score sheet'!AN21=TRUE)</f>
        <v>0</v>
      </c>
      <c r="BS21" s="13" t="b">
        <f t="shared" si="14"/>
        <v>1</v>
      </c>
      <c r="BT21" s="14">
        <f>IF(BS21=TRUE,'Contest Score sheet'!AO21,'Contest Score sheet'!AO21+'Contest Score sheet'!AN21)</f>
        <v>0</v>
      </c>
      <c r="BU21" s="13">
        <f t="shared" si="15"/>
        <v>0</v>
      </c>
      <c r="BV21" s="13" t="b">
        <f>NOT('Contest Score sheet'!AQ21=1)</f>
        <v>1</v>
      </c>
      <c r="BW21" s="13" t="b">
        <f>NOT('Contest Score sheet'!AR21=1)</f>
        <v>1</v>
      </c>
      <c r="BX21" s="13" t="b">
        <f>AND('Contest Score sheet'!AQ21=TRUE,'Contest Score sheet'!AR21=TRUE)</f>
        <v>0</v>
      </c>
      <c r="BY21" s="13" t="b">
        <f t="shared" si="16"/>
        <v>1</v>
      </c>
      <c r="BZ21" s="14">
        <f>IF(BY21=TRUE,'Contest Score sheet'!AR21,'Contest Score sheet'!AQ21+'Contest Score sheet'!AR21)</f>
        <v>0</v>
      </c>
      <c r="CA21" s="13">
        <f t="shared" si="17"/>
        <v>0</v>
      </c>
    </row>
    <row r="22" spans="1:79" s="11" customFormat="1" ht="20.25" x14ac:dyDescent="0.3">
      <c r="A22" s="38" t="s">
        <v>48</v>
      </c>
      <c r="B22" s="47" t="s">
        <v>49</v>
      </c>
      <c r="C22" s="59">
        <f t="shared" si="0"/>
        <v>8.4669999999999987</v>
      </c>
      <c r="D22" s="46" t="s">
        <v>52</v>
      </c>
      <c r="E22" s="46" t="s">
        <v>47</v>
      </c>
      <c r="F22" s="60">
        <f t="shared" si="1"/>
        <v>0.56446666666666667</v>
      </c>
      <c r="G22" s="59">
        <f t="shared" si="2"/>
        <v>0</v>
      </c>
      <c r="H22" s="59">
        <f t="shared" si="3"/>
        <v>0</v>
      </c>
      <c r="I22" s="60">
        <f t="shared" si="4"/>
        <v>0.32500000000000001</v>
      </c>
      <c r="J22" s="63">
        <f>SUM('Contest Score sheet'!BG22)</f>
        <v>5</v>
      </c>
      <c r="K22" s="59">
        <f>SUM('Contest Score sheet'!BG22*1)</f>
        <v>5</v>
      </c>
      <c r="L22" s="60">
        <f t="shared" si="5"/>
        <v>3.4669999999999987</v>
      </c>
      <c r="M22" s="52">
        <v>0.33100000000000002</v>
      </c>
      <c r="N22" s="52">
        <v>0.34699999999999998</v>
      </c>
      <c r="O22" s="52">
        <v>0.33100000000000002</v>
      </c>
      <c r="P22" s="52">
        <v>0.35699999999999998</v>
      </c>
      <c r="Q22" s="52">
        <v>1</v>
      </c>
      <c r="R22" s="60">
        <f t="shared" si="6"/>
        <v>2.3659999999999997</v>
      </c>
      <c r="S22" s="52">
        <v>1</v>
      </c>
      <c r="T22" s="52">
        <v>1</v>
      </c>
      <c r="U22" s="52">
        <v>0.34599999999999997</v>
      </c>
      <c r="V22" s="52">
        <v>0.32500000000000001</v>
      </c>
      <c r="W22" s="52">
        <v>1</v>
      </c>
      <c r="X22" s="60">
        <f t="shared" si="7"/>
        <v>3.6710000000000003</v>
      </c>
      <c r="Y22" s="52">
        <v>1</v>
      </c>
      <c r="Z22" s="52">
        <v>0.35499999999999998</v>
      </c>
      <c r="AA22" s="52">
        <v>0.35399999999999998</v>
      </c>
      <c r="AB22" s="52">
        <v>0.373</v>
      </c>
      <c r="AC22" s="52">
        <v>0.34799999999999998</v>
      </c>
      <c r="AD22" s="60">
        <f t="shared" si="8"/>
        <v>2.4299999999999997</v>
      </c>
      <c r="AE22" s="16"/>
      <c r="AF22" s="16"/>
      <c r="AG22" s="16"/>
      <c r="AH22" s="16"/>
      <c r="AI22" s="16"/>
      <c r="AJ22" s="76">
        <f t="shared" si="9"/>
        <v>0</v>
      </c>
      <c r="AK22" s="16"/>
      <c r="AL22" s="16"/>
      <c r="AM22" s="60">
        <f>'Contest Score sheet'!BO5</f>
        <v>0</v>
      </c>
      <c r="AN22" s="16"/>
      <c r="AO22" s="16"/>
      <c r="AP22" s="59">
        <f>'Contest Score sheet'!BU5</f>
        <v>0</v>
      </c>
      <c r="AQ22" s="16"/>
      <c r="AR22" s="17"/>
      <c r="AS22" s="60">
        <f>'Contest Score sheet'!CA5</f>
        <v>0</v>
      </c>
      <c r="AT22" s="62">
        <f t="shared" si="18"/>
        <v>0</v>
      </c>
      <c r="AU22" s="31"/>
      <c r="AW22" s="15">
        <f>COUNTIF('Contest Score sheet'!M22:Q22,1)</f>
        <v>1</v>
      </c>
      <c r="AX22" s="15">
        <f>COUNTIF('Contest Score sheet'!S22:W22,1)</f>
        <v>3</v>
      </c>
      <c r="AY22" s="15">
        <f>COUNTIF('Contest Score sheet'!Y22:AC22,1)</f>
        <v>1</v>
      </c>
      <c r="AZ22" s="15">
        <f>COUNTIF('Contest Score sheet'!AE22:AI22,1)</f>
        <v>0</v>
      </c>
      <c r="BA22" s="15">
        <f>COUNTIF('Contest Score sheet'!AK22,1)</f>
        <v>0</v>
      </c>
      <c r="BB22" s="15">
        <f>COUNTIF('Contest Score sheet'!AL22,1)</f>
        <v>0</v>
      </c>
      <c r="BC22" s="15">
        <f>COUNTIF('Contest Score sheet'!AN22,1)</f>
        <v>0</v>
      </c>
      <c r="BD22" s="15">
        <f>COUNTIF('Contest Score sheet'!AO22,1)</f>
        <v>0</v>
      </c>
      <c r="BE22" s="15">
        <f>COUNTIF('Contest Score sheet'!AQ22,1)</f>
        <v>0</v>
      </c>
      <c r="BF22" s="15">
        <f>COUNTIF('Contest Score sheet'!AR22,1)</f>
        <v>0</v>
      </c>
      <c r="BG22" s="15">
        <f t="shared" si="11"/>
        <v>5</v>
      </c>
      <c r="BJ22" s="13" t="b">
        <f>NOT('Contest Score sheet'!AK22=1)</f>
        <v>1</v>
      </c>
      <c r="BK22" s="13" t="b">
        <f>NOT('Contest Score sheet'!AL22=1)</f>
        <v>1</v>
      </c>
      <c r="BL22" s="13" t="b">
        <f>AND('Contest Score sheet'!AL22=TRUE,'Contest Score sheet'!AL22=TRUE)</f>
        <v>0</v>
      </c>
      <c r="BM22" s="13" t="b">
        <f t="shared" si="12"/>
        <v>1</v>
      </c>
      <c r="BN22" s="14">
        <f>IF(BM22=TRUE,'Contest Score sheet'!AL22,'Contest Score sheet'!AK22+'Contest Score sheet'!AL22)</f>
        <v>0</v>
      </c>
      <c r="BO22" s="13">
        <f t="shared" si="13"/>
        <v>0</v>
      </c>
      <c r="BP22" s="13" t="b">
        <f>NOT('Contest Score sheet'!AN22=1)</f>
        <v>1</v>
      </c>
      <c r="BQ22" s="13" t="b">
        <f>NOT('Contest Score sheet'!AO22=1)</f>
        <v>1</v>
      </c>
      <c r="BR22" s="13" t="b">
        <f>AND('Contest Score sheet'!AO22=TRUE,'Contest Score sheet'!AN22=TRUE)</f>
        <v>0</v>
      </c>
      <c r="BS22" s="13" t="b">
        <f t="shared" si="14"/>
        <v>1</v>
      </c>
      <c r="BT22" s="14">
        <f>IF(BS22=TRUE,'Contest Score sheet'!AO22,'Contest Score sheet'!AO22+'Contest Score sheet'!AN22)</f>
        <v>0</v>
      </c>
      <c r="BU22" s="13">
        <f t="shared" si="15"/>
        <v>0</v>
      </c>
      <c r="BV22" s="13" t="b">
        <f>NOT('Contest Score sheet'!AQ22=1)</f>
        <v>1</v>
      </c>
      <c r="BW22" s="13" t="b">
        <f>NOT('Contest Score sheet'!AR22=1)</f>
        <v>1</v>
      </c>
      <c r="BX22" s="13" t="b">
        <f>AND('Contest Score sheet'!AQ22=TRUE,'Contest Score sheet'!AR22=TRUE)</f>
        <v>0</v>
      </c>
      <c r="BY22" s="13" t="b">
        <f t="shared" si="16"/>
        <v>1</v>
      </c>
      <c r="BZ22" s="14">
        <f>IF(BY22=TRUE,'Contest Score sheet'!AR22,'Contest Score sheet'!AQ22+'Contest Score sheet'!AR22)</f>
        <v>0</v>
      </c>
      <c r="CA22" s="13">
        <f t="shared" si="17"/>
        <v>0</v>
      </c>
    </row>
    <row r="23" spans="1:79" s="11" customFormat="1" ht="20.25" x14ac:dyDescent="0.3">
      <c r="A23" s="38" t="s">
        <v>82</v>
      </c>
      <c r="B23" s="47" t="s">
        <v>45</v>
      </c>
      <c r="C23" s="59">
        <f t="shared" si="0"/>
        <v>8.516</v>
      </c>
      <c r="D23" s="55" t="s">
        <v>89</v>
      </c>
      <c r="E23" s="56" t="s">
        <v>95</v>
      </c>
      <c r="F23" s="60">
        <f t="shared" si="1"/>
        <v>0.56773333333333331</v>
      </c>
      <c r="G23" s="59">
        <f t="shared" si="2"/>
        <v>0</v>
      </c>
      <c r="H23" s="59">
        <f t="shared" si="3"/>
        <v>0</v>
      </c>
      <c r="I23" s="60">
        <f t="shared" si="4"/>
        <v>0.25</v>
      </c>
      <c r="J23" s="63">
        <f>SUM('Contest Score sheet'!BG23)</f>
        <v>6</v>
      </c>
      <c r="K23" s="59">
        <f>SUM('Contest Score sheet'!BG23*1)</f>
        <v>6</v>
      </c>
      <c r="L23" s="60">
        <f t="shared" si="5"/>
        <v>2.516</v>
      </c>
      <c r="M23" s="52">
        <v>1</v>
      </c>
      <c r="N23" s="52">
        <v>1</v>
      </c>
      <c r="O23" s="52">
        <v>1</v>
      </c>
      <c r="P23" s="52">
        <v>0.28799999999999998</v>
      </c>
      <c r="Q23" s="52">
        <v>0.26500000000000001</v>
      </c>
      <c r="R23" s="60">
        <f t="shared" si="6"/>
        <v>3.5529999999999999</v>
      </c>
      <c r="S23" s="52">
        <v>0.28999999999999998</v>
      </c>
      <c r="T23" s="52">
        <v>0.29099999999999998</v>
      </c>
      <c r="U23" s="52">
        <v>1</v>
      </c>
      <c r="V23" s="52">
        <v>1</v>
      </c>
      <c r="W23" s="52">
        <v>0.27600000000000002</v>
      </c>
      <c r="X23" s="60">
        <f t="shared" si="7"/>
        <v>2.8570000000000002</v>
      </c>
      <c r="Y23" s="52">
        <v>1</v>
      </c>
      <c r="Z23" s="52">
        <v>0.28599999999999998</v>
      </c>
      <c r="AA23" s="52">
        <v>0.29299999999999998</v>
      </c>
      <c r="AB23" s="52">
        <v>0.27700000000000002</v>
      </c>
      <c r="AC23" s="52">
        <v>0.25</v>
      </c>
      <c r="AD23" s="60">
        <f t="shared" si="8"/>
        <v>2.1059999999999999</v>
      </c>
      <c r="AE23" s="16"/>
      <c r="AF23" s="16"/>
      <c r="AG23" s="16"/>
      <c r="AH23" s="16"/>
      <c r="AI23" s="16"/>
      <c r="AJ23" s="76">
        <f t="shared" si="9"/>
        <v>0</v>
      </c>
      <c r="AK23" s="16"/>
      <c r="AL23" s="16"/>
      <c r="AM23" s="60">
        <f>'Contest Score sheet'!BO31</f>
        <v>0</v>
      </c>
      <c r="AN23" s="16"/>
      <c r="AO23" s="16"/>
      <c r="AP23" s="59">
        <f>'Contest Score sheet'!BU31</f>
        <v>0</v>
      </c>
      <c r="AQ23" s="16"/>
      <c r="AR23" s="17"/>
      <c r="AS23" s="60">
        <f>'Contest Score sheet'!CA31</f>
        <v>0</v>
      </c>
      <c r="AT23" s="62">
        <f t="shared" si="18"/>
        <v>0</v>
      </c>
      <c r="AU23" s="31"/>
      <c r="AW23" s="15">
        <f>COUNTIF('Contest Score sheet'!M23:Q23,1)</f>
        <v>3</v>
      </c>
      <c r="AX23" s="15">
        <f>COUNTIF('Contest Score sheet'!S23:W23,1)</f>
        <v>2</v>
      </c>
      <c r="AY23" s="15">
        <f>COUNTIF('Contest Score sheet'!Y23:AC23,1)</f>
        <v>1</v>
      </c>
      <c r="AZ23" s="15">
        <f>COUNTIF('Contest Score sheet'!AE23:AI23,1)</f>
        <v>0</v>
      </c>
      <c r="BA23" s="15">
        <f>COUNTIF('Contest Score sheet'!AK23,1)</f>
        <v>0</v>
      </c>
      <c r="BB23" s="15">
        <f>COUNTIF('Contest Score sheet'!AL23,1)</f>
        <v>0</v>
      </c>
      <c r="BC23" s="15">
        <f>COUNTIF('Contest Score sheet'!AN23,1)</f>
        <v>0</v>
      </c>
      <c r="BD23" s="15">
        <f>COUNTIF('Contest Score sheet'!AO23,1)</f>
        <v>0</v>
      </c>
      <c r="BE23" s="15">
        <f>COUNTIF('Contest Score sheet'!AQ23,1)</f>
        <v>0</v>
      </c>
      <c r="BF23" s="15">
        <f>COUNTIF('Contest Score sheet'!AR23,1)</f>
        <v>0</v>
      </c>
      <c r="BG23" s="15">
        <f t="shared" si="11"/>
        <v>6</v>
      </c>
      <c r="BJ23" s="13" t="b">
        <f>NOT('Contest Score sheet'!AK23=1)</f>
        <v>1</v>
      </c>
      <c r="BK23" s="13" t="b">
        <f>NOT('Contest Score sheet'!AL23=1)</f>
        <v>1</v>
      </c>
      <c r="BL23" s="13" t="b">
        <f>AND('Contest Score sheet'!AL23=TRUE,'Contest Score sheet'!AL23=TRUE)</f>
        <v>0</v>
      </c>
      <c r="BM23" s="13" t="b">
        <f t="shared" si="12"/>
        <v>1</v>
      </c>
      <c r="BN23" s="14">
        <f>IF(BM23=TRUE,'Contest Score sheet'!AL23,'Contest Score sheet'!AK23+'Contest Score sheet'!AL23)</f>
        <v>0</v>
      </c>
      <c r="BO23" s="13">
        <f t="shared" si="13"/>
        <v>0</v>
      </c>
      <c r="BP23" s="13" t="b">
        <f>NOT('Contest Score sheet'!AN23=1)</f>
        <v>1</v>
      </c>
      <c r="BQ23" s="13" t="b">
        <f>NOT('Contest Score sheet'!AO23=1)</f>
        <v>1</v>
      </c>
      <c r="BR23" s="13" t="b">
        <f>AND('Contest Score sheet'!AO23=TRUE,'Contest Score sheet'!AN23=TRUE)</f>
        <v>0</v>
      </c>
      <c r="BS23" s="13" t="b">
        <f t="shared" si="14"/>
        <v>1</v>
      </c>
      <c r="BT23" s="14">
        <f>IF(BS23=TRUE,'Contest Score sheet'!AO23,'Contest Score sheet'!AO23+'Contest Score sheet'!AN23)</f>
        <v>0</v>
      </c>
      <c r="BU23" s="13">
        <f t="shared" si="15"/>
        <v>0</v>
      </c>
      <c r="BV23" s="13" t="b">
        <f>NOT('Contest Score sheet'!AQ23=1)</f>
        <v>1</v>
      </c>
      <c r="BW23" s="13" t="b">
        <f>NOT('Contest Score sheet'!AR23=1)</f>
        <v>1</v>
      </c>
      <c r="BX23" s="13" t="b">
        <f>AND('Contest Score sheet'!AQ23=TRUE,'Contest Score sheet'!AR23=TRUE)</f>
        <v>0</v>
      </c>
      <c r="BY23" s="13" t="b">
        <f t="shared" si="16"/>
        <v>1</v>
      </c>
      <c r="BZ23" s="14">
        <f>IF(BY23=TRUE,'Contest Score sheet'!AR23,'Contest Score sheet'!AQ23+'Contest Score sheet'!AR23)</f>
        <v>0</v>
      </c>
      <c r="CA23" s="13">
        <f t="shared" si="17"/>
        <v>0</v>
      </c>
    </row>
    <row r="24" spans="1:79" s="11" customFormat="1" ht="20.25" x14ac:dyDescent="0.3">
      <c r="A24" s="68" t="s">
        <v>83</v>
      </c>
      <c r="B24" s="47" t="s">
        <v>45</v>
      </c>
      <c r="C24" s="59">
        <f t="shared" si="0"/>
        <v>8.6790000000000003</v>
      </c>
      <c r="D24" s="56" t="s">
        <v>89</v>
      </c>
      <c r="E24" s="46" t="s">
        <v>64</v>
      </c>
      <c r="F24" s="60">
        <f t="shared" si="1"/>
        <v>0.57859999999999989</v>
      </c>
      <c r="G24" s="59">
        <f t="shared" si="2"/>
        <v>0</v>
      </c>
      <c r="H24" s="59">
        <f t="shared" si="3"/>
        <v>0</v>
      </c>
      <c r="I24" s="60">
        <f t="shared" si="4"/>
        <v>0.33700000000000002</v>
      </c>
      <c r="J24" s="63">
        <f>SUM('Contest Score sheet'!BG24)</f>
        <v>5</v>
      </c>
      <c r="K24" s="59">
        <f>SUM('Contest Score sheet'!BG24*1)</f>
        <v>5</v>
      </c>
      <c r="L24" s="60">
        <f t="shared" si="5"/>
        <v>3.6790000000000003</v>
      </c>
      <c r="M24" s="53">
        <v>0.374</v>
      </c>
      <c r="N24" s="53">
        <v>0.372</v>
      </c>
      <c r="O24" s="53">
        <v>1</v>
      </c>
      <c r="P24" s="53">
        <v>0.36599999999999999</v>
      </c>
      <c r="Q24" s="53">
        <v>1</v>
      </c>
      <c r="R24" s="60">
        <f t="shared" si="6"/>
        <v>3.1120000000000001</v>
      </c>
      <c r="S24" s="53">
        <v>0.35899999999999999</v>
      </c>
      <c r="T24" s="53">
        <v>0.36</v>
      </c>
      <c r="U24" s="53">
        <v>0.39700000000000002</v>
      </c>
      <c r="V24" s="53">
        <v>0.374</v>
      </c>
      <c r="W24" s="53">
        <v>0.33700000000000002</v>
      </c>
      <c r="X24" s="60">
        <f t="shared" si="7"/>
        <v>1.8270000000000002</v>
      </c>
      <c r="Y24" s="53">
        <v>1</v>
      </c>
      <c r="Z24" s="53">
        <v>1</v>
      </c>
      <c r="AA24" s="53">
        <v>1</v>
      </c>
      <c r="AB24" s="53">
        <v>0.36199999999999999</v>
      </c>
      <c r="AC24" s="53">
        <v>0.378</v>
      </c>
      <c r="AD24" s="60">
        <f t="shared" si="8"/>
        <v>3.74</v>
      </c>
      <c r="AE24" s="16"/>
      <c r="AF24" s="16"/>
      <c r="AG24" s="16"/>
      <c r="AH24" s="16"/>
      <c r="AI24" s="16"/>
      <c r="AJ24" s="76">
        <f t="shared" si="9"/>
        <v>0</v>
      </c>
      <c r="AK24" s="16"/>
      <c r="AL24" s="16"/>
      <c r="AM24" s="60">
        <f>'Contest Score sheet'!BO32</f>
        <v>0</v>
      </c>
      <c r="AN24" s="16"/>
      <c r="AO24" s="16"/>
      <c r="AP24" s="59">
        <f>'Contest Score sheet'!BU32</f>
        <v>0</v>
      </c>
      <c r="AQ24" s="16"/>
      <c r="AR24" s="17"/>
      <c r="AS24" s="60">
        <f>'Contest Score sheet'!CA32</f>
        <v>0</v>
      </c>
      <c r="AT24" s="62">
        <f t="shared" si="18"/>
        <v>0</v>
      </c>
      <c r="AU24" s="31"/>
      <c r="AW24" s="15">
        <f>COUNTIF('Contest Score sheet'!M24:Q24,1)</f>
        <v>2</v>
      </c>
      <c r="AX24" s="15">
        <f>COUNTIF('Contest Score sheet'!S24:W24,1)</f>
        <v>0</v>
      </c>
      <c r="AY24" s="15">
        <f>COUNTIF('Contest Score sheet'!Y24:AC24,1)</f>
        <v>3</v>
      </c>
      <c r="AZ24" s="15">
        <f>COUNTIF('Contest Score sheet'!AE24:AI24,1)</f>
        <v>0</v>
      </c>
      <c r="BA24" s="15">
        <f>COUNTIF('Contest Score sheet'!AK24,1)</f>
        <v>0</v>
      </c>
      <c r="BB24" s="15">
        <f>COUNTIF('Contest Score sheet'!AL24,1)</f>
        <v>0</v>
      </c>
      <c r="BC24" s="15">
        <f>COUNTIF('Contest Score sheet'!AN24,1)</f>
        <v>0</v>
      </c>
      <c r="BD24" s="15">
        <f>COUNTIF('Contest Score sheet'!AO24,1)</f>
        <v>0</v>
      </c>
      <c r="BE24" s="15">
        <f>COUNTIF('Contest Score sheet'!AQ24,1)</f>
        <v>0</v>
      </c>
      <c r="BF24" s="15">
        <f>COUNTIF('Contest Score sheet'!AR24,1)</f>
        <v>0</v>
      </c>
      <c r="BG24" s="15">
        <f t="shared" si="11"/>
        <v>5</v>
      </c>
      <c r="BJ24" s="13" t="b">
        <f>NOT('Contest Score sheet'!AK24=1)</f>
        <v>1</v>
      </c>
      <c r="BK24" s="13" t="b">
        <f>NOT('Contest Score sheet'!AL24=1)</f>
        <v>1</v>
      </c>
      <c r="BL24" s="13" t="b">
        <f>AND('Contest Score sheet'!AL24=TRUE,'Contest Score sheet'!AL24=TRUE)</f>
        <v>0</v>
      </c>
      <c r="BM24" s="13" t="b">
        <f t="shared" si="12"/>
        <v>1</v>
      </c>
      <c r="BN24" s="14">
        <f>IF(BM24=TRUE,'Contest Score sheet'!AL24,'Contest Score sheet'!AK24+'Contest Score sheet'!AL24)</f>
        <v>0</v>
      </c>
      <c r="BO24" s="13">
        <f t="shared" si="13"/>
        <v>0</v>
      </c>
      <c r="BP24" s="13" t="b">
        <f>NOT('Contest Score sheet'!AN24=1)</f>
        <v>1</v>
      </c>
      <c r="BQ24" s="13" t="b">
        <f>NOT('Contest Score sheet'!AO24=1)</f>
        <v>1</v>
      </c>
      <c r="BR24" s="13" t="b">
        <f>AND('Contest Score sheet'!AO24=TRUE,'Contest Score sheet'!AN24=TRUE)</f>
        <v>0</v>
      </c>
      <c r="BS24" s="13" t="b">
        <f t="shared" si="14"/>
        <v>1</v>
      </c>
      <c r="BT24" s="14">
        <f>IF(BS24=TRUE,'Contest Score sheet'!AO24,'Contest Score sheet'!AO24+'Contest Score sheet'!AN24)</f>
        <v>0</v>
      </c>
      <c r="BU24" s="13">
        <f t="shared" si="15"/>
        <v>0</v>
      </c>
      <c r="BV24" s="13" t="b">
        <f>NOT('Contest Score sheet'!AQ24=1)</f>
        <v>1</v>
      </c>
      <c r="BW24" s="13" t="b">
        <f>NOT('Contest Score sheet'!AR24=1)</f>
        <v>1</v>
      </c>
      <c r="BX24" s="13" t="b">
        <f>AND('Contest Score sheet'!AQ24=TRUE,'Contest Score sheet'!AR24=TRUE)</f>
        <v>0</v>
      </c>
      <c r="BY24" s="13" t="b">
        <f t="shared" si="16"/>
        <v>1</v>
      </c>
      <c r="BZ24" s="14">
        <f>IF(BY24=TRUE,'Contest Score sheet'!AR24,'Contest Score sheet'!AQ24+'Contest Score sheet'!AR24)</f>
        <v>0</v>
      </c>
      <c r="CA24" s="13">
        <f t="shared" si="17"/>
        <v>0</v>
      </c>
    </row>
    <row r="25" spans="1:79" s="11" customFormat="1" ht="20.25" x14ac:dyDescent="0.3">
      <c r="A25" s="85" t="s">
        <v>74</v>
      </c>
      <c r="B25" s="47" t="s">
        <v>49</v>
      </c>
      <c r="C25" s="59">
        <f t="shared" si="0"/>
        <v>8.83</v>
      </c>
      <c r="D25" s="56" t="s">
        <v>77</v>
      </c>
      <c r="E25" s="56" t="s">
        <v>53</v>
      </c>
      <c r="F25" s="60">
        <f t="shared" si="1"/>
        <v>0.58866666666666656</v>
      </c>
      <c r="G25" s="59">
        <f t="shared" si="2"/>
        <v>0</v>
      </c>
      <c r="H25" s="59">
        <f t="shared" si="3"/>
        <v>0</v>
      </c>
      <c r="I25" s="60">
        <f t="shared" si="4"/>
        <v>0.374</v>
      </c>
      <c r="J25" s="63">
        <f>SUM('Contest Score sheet'!BG25)</f>
        <v>4</v>
      </c>
      <c r="K25" s="59">
        <f>SUM('Contest Score sheet'!BG25*1)</f>
        <v>4</v>
      </c>
      <c r="L25" s="60">
        <f t="shared" si="5"/>
        <v>4.83</v>
      </c>
      <c r="M25" s="53">
        <v>0.44700000000000001</v>
      </c>
      <c r="N25" s="53">
        <v>0.45500000000000002</v>
      </c>
      <c r="O25" s="53">
        <v>1</v>
      </c>
      <c r="P25" s="53">
        <v>1</v>
      </c>
      <c r="Q25" s="53">
        <v>0.45600000000000002</v>
      </c>
      <c r="R25" s="60">
        <f t="shared" si="6"/>
        <v>3.3580000000000001</v>
      </c>
      <c r="S25" s="53">
        <v>0.46300000000000002</v>
      </c>
      <c r="T25" s="53">
        <v>0.435</v>
      </c>
      <c r="U25" s="53">
        <v>0.46500000000000002</v>
      </c>
      <c r="V25" s="53">
        <v>1</v>
      </c>
      <c r="W25" s="53">
        <v>0.41799999999999998</v>
      </c>
      <c r="X25" s="60">
        <f t="shared" si="7"/>
        <v>2.7810000000000001</v>
      </c>
      <c r="Y25" s="53">
        <v>1</v>
      </c>
      <c r="Z25" s="53">
        <v>0.45900000000000002</v>
      </c>
      <c r="AA25" s="53">
        <v>0.374</v>
      </c>
      <c r="AB25" s="53">
        <v>0.39900000000000002</v>
      </c>
      <c r="AC25" s="53">
        <v>0.45900000000000002</v>
      </c>
      <c r="AD25" s="60">
        <f t="shared" si="8"/>
        <v>2.6910000000000003</v>
      </c>
      <c r="AE25" s="53"/>
      <c r="AF25" s="53"/>
      <c r="AG25" s="53"/>
      <c r="AH25" s="53"/>
      <c r="AI25" s="53"/>
      <c r="AJ25" s="76">
        <f t="shared" si="9"/>
        <v>0</v>
      </c>
      <c r="AK25" s="53"/>
      <c r="AL25" s="53"/>
      <c r="AM25" s="60">
        <f>'Contest Score sheet'!BO24</f>
        <v>0</v>
      </c>
      <c r="AN25" s="53"/>
      <c r="AO25" s="53"/>
      <c r="AP25" s="59">
        <f>'Contest Score sheet'!BU24</f>
        <v>0</v>
      </c>
      <c r="AQ25" s="53"/>
      <c r="AR25" s="54"/>
      <c r="AS25" s="60">
        <f>'Contest Score sheet'!CA24</f>
        <v>0</v>
      </c>
      <c r="AT25" s="62">
        <f t="shared" si="18"/>
        <v>0</v>
      </c>
      <c r="AU25" s="74"/>
      <c r="AW25" s="15">
        <f>COUNTIF('Contest Score sheet'!M25:Q25,1)</f>
        <v>2</v>
      </c>
      <c r="AX25" s="15">
        <f>COUNTIF('Contest Score sheet'!S25:W25,1)</f>
        <v>1</v>
      </c>
      <c r="AY25" s="15">
        <f>COUNTIF('Contest Score sheet'!Y25:AC25,1)</f>
        <v>1</v>
      </c>
      <c r="AZ25" s="15">
        <f>COUNTIF('Contest Score sheet'!AE25:AI25,1)</f>
        <v>0</v>
      </c>
      <c r="BA25" s="15">
        <f>COUNTIF('Contest Score sheet'!AK25,1)</f>
        <v>0</v>
      </c>
      <c r="BB25" s="15">
        <f>COUNTIF('Contest Score sheet'!AL25,1)</f>
        <v>0</v>
      </c>
      <c r="BC25" s="15">
        <f>COUNTIF('Contest Score sheet'!AN25,1)</f>
        <v>0</v>
      </c>
      <c r="BD25" s="15">
        <f>COUNTIF('Contest Score sheet'!AO25,1)</f>
        <v>0</v>
      </c>
      <c r="BE25" s="15">
        <f>COUNTIF('Contest Score sheet'!AQ25,1)</f>
        <v>0</v>
      </c>
      <c r="BF25" s="15">
        <f>COUNTIF('Contest Score sheet'!AR25,1)</f>
        <v>0</v>
      </c>
      <c r="BG25" s="15">
        <f t="shared" si="11"/>
        <v>4</v>
      </c>
      <c r="BJ25" s="13" t="b">
        <f>NOT('Contest Score sheet'!AK25=1)</f>
        <v>1</v>
      </c>
      <c r="BK25" s="13" t="b">
        <f>NOT('Contest Score sheet'!AL25=1)</f>
        <v>1</v>
      </c>
      <c r="BL25" s="13" t="b">
        <f>AND('Contest Score sheet'!AL25=TRUE,'Contest Score sheet'!AL25=TRUE)</f>
        <v>0</v>
      </c>
      <c r="BM25" s="13" t="b">
        <f t="shared" si="12"/>
        <v>1</v>
      </c>
      <c r="BN25" s="14">
        <f>IF(BM25=TRUE,'Contest Score sheet'!AL25,'Contest Score sheet'!AK25+'Contest Score sheet'!AL25)</f>
        <v>0</v>
      </c>
      <c r="BO25" s="13">
        <f t="shared" si="13"/>
        <v>0</v>
      </c>
      <c r="BP25" s="13" t="b">
        <f>NOT('Contest Score sheet'!AN25=1)</f>
        <v>1</v>
      </c>
      <c r="BQ25" s="13" t="b">
        <f>NOT('Contest Score sheet'!AO25=1)</f>
        <v>1</v>
      </c>
      <c r="BR25" s="13" t="b">
        <f>AND('Contest Score sheet'!AO25=TRUE,'Contest Score sheet'!AN25=TRUE)</f>
        <v>0</v>
      </c>
      <c r="BS25" s="13" t="b">
        <f t="shared" si="14"/>
        <v>1</v>
      </c>
      <c r="BT25" s="14">
        <f>IF(BS25=TRUE,'Contest Score sheet'!AO25,'Contest Score sheet'!AO25+'Contest Score sheet'!AN25)</f>
        <v>0</v>
      </c>
      <c r="BU25" s="13">
        <f t="shared" si="15"/>
        <v>0</v>
      </c>
      <c r="BV25" s="13" t="b">
        <f>NOT('Contest Score sheet'!AQ25=1)</f>
        <v>1</v>
      </c>
      <c r="BW25" s="13" t="b">
        <f>NOT('Contest Score sheet'!AR25=1)</f>
        <v>1</v>
      </c>
      <c r="BX25" s="13" t="b">
        <f>AND('Contest Score sheet'!AQ25=TRUE,'Contest Score sheet'!AR25=TRUE)</f>
        <v>0</v>
      </c>
      <c r="BY25" s="13" t="b">
        <f t="shared" si="16"/>
        <v>1</v>
      </c>
      <c r="BZ25" s="14">
        <f>IF(BY25=TRUE,'Contest Score sheet'!AR25,'Contest Score sheet'!AQ25+'Contest Score sheet'!AR25)</f>
        <v>0</v>
      </c>
      <c r="CA25" s="13">
        <f t="shared" si="17"/>
        <v>0</v>
      </c>
    </row>
    <row r="26" spans="1:79" s="11" customFormat="1" ht="20.25" x14ac:dyDescent="0.3">
      <c r="A26" s="39" t="s">
        <v>58</v>
      </c>
      <c r="B26" s="47" t="s">
        <v>45</v>
      </c>
      <c r="C26" s="59">
        <f t="shared" si="0"/>
        <v>8.9160000000000004</v>
      </c>
      <c r="D26" s="47" t="s">
        <v>63</v>
      </c>
      <c r="E26" s="47" t="s">
        <v>53</v>
      </c>
      <c r="F26" s="60">
        <f t="shared" si="1"/>
        <v>0.59440000000000004</v>
      </c>
      <c r="G26" s="59">
        <f t="shared" si="2"/>
        <v>0</v>
      </c>
      <c r="H26" s="59">
        <f t="shared" si="3"/>
        <v>0</v>
      </c>
      <c r="I26" s="60">
        <f t="shared" si="4"/>
        <v>0.45600000000000002</v>
      </c>
      <c r="J26" s="63">
        <f>SUM('Contest Score sheet'!BG26)</f>
        <v>3</v>
      </c>
      <c r="K26" s="59">
        <f>SUM('Contest Score sheet'!BG26*1)</f>
        <v>3</v>
      </c>
      <c r="L26" s="60">
        <f t="shared" si="5"/>
        <v>5.9160000000000004</v>
      </c>
      <c r="M26" s="53">
        <v>0.498</v>
      </c>
      <c r="N26" s="53">
        <v>0.497</v>
      </c>
      <c r="O26" s="53">
        <v>0.51700000000000002</v>
      </c>
      <c r="P26" s="53">
        <v>0.53100000000000003</v>
      </c>
      <c r="Q26" s="53">
        <v>0.49099999999999999</v>
      </c>
      <c r="R26" s="60">
        <f t="shared" si="6"/>
        <v>2.5340000000000003</v>
      </c>
      <c r="S26" s="53">
        <v>0.5</v>
      </c>
      <c r="T26" s="53">
        <v>0.48499999999999999</v>
      </c>
      <c r="U26" s="53">
        <v>1</v>
      </c>
      <c r="V26" s="53">
        <v>1</v>
      </c>
      <c r="W26" s="53">
        <v>0.49</v>
      </c>
      <c r="X26" s="60">
        <f t="shared" si="7"/>
        <v>3.4749999999999996</v>
      </c>
      <c r="Y26" s="16">
        <v>0.46600000000000003</v>
      </c>
      <c r="Z26" s="16">
        <v>0.48199999999999998</v>
      </c>
      <c r="AA26" s="16">
        <v>1</v>
      </c>
      <c r="AB26" s="16">
        <v>0.503</v>
      </c>
      <c r="AC26" s="16">
        <v>0.45600000000000002</v>
      </c>
      <c r="AD26" s="60">
        <f t="shared" si="8"/>
        <v>2.907</v>
      </c>
      <c r="AE26" s="16"/>
      <c r="AF26" s="16"/>
      <c r="AG26" s="16"/>
      <c r="AH26" s="16"/>
      <c r="AI26" s="16"/>
      <c r="AJ26" s="76">
        <f t="shared" si="9"/>
        <v>0</v>
      </c>
      <c r="AK26" s="16"/>
      <c r="AL26" s="16"/>
      <c r="AM26" s="60">
        <f>'Contest Score sheet'!BO13</f>
        <v>0</v>
      </c>
      <c r="AN26" s="16"/>
      <c r="AO26" s="16"/>
      <c r="AP26" s="59">
        <f>'Contest Score sheet'!BU13</f>
        <v>0</v>
      </c>
      <c r="AQ26" s="16"/>
      <c r="AR26" s="17"/>
      <c r="AS26" s="60">
        <f>'Contest Score sheet'!CA13</f>
        <v>0</v>
      </c>
      <c r="AT26" s="62">
        <f t="shared" si="18"/>
        <v>0</v>
      </c>
      <c r="AU26" s="31"/>
      <c r="AW26" s="15">
        <f>COUNTIF('Contest Score sheet'!M26:Q26,1)</f>
        <v>0</v>
      </c>
      <c r="AX26" s="15">
        <f>COUNTIF('Contest Score sheet'!S26:W26,1)</f>
        <v>2</v>
      </c>
      <c r="AY26" s="15">
        <f>COUNTIF('Contest Score sheet'!Y26:AC26,1)</f>
        <v>1</v>
      </c>
      <c r="AZ26" s="15">
        <f>COUNTIF('Contest Score sheet'!AE26:AI26,1)</f>
        <v>0</v>
      </c>
      <c r="BA26" s="15">
        <f>COUNTIF('Contest Score sheet'!AK26,1)</f>
        <v>0</v>
      </c>
      <c r="BB26" s="15">
        <f>COUNTIF('Contest Score sheet'!AL26,1)</f>
        <v>0</v>
      </c>
      <c r="BC26" s="15">
        <f>COUNTIF('Contest Score sheet'!AN26,1)</f>
        <v>0</v>
      </c>
      <c r="BD26" s="15">
        <f>COUNTIF('Contest Score sheet'!AO26,1)</f>
        <v>0</v>
      </c>
      <c r="BE26" s="15">
        <f>COUNTIF('Contest Score sheet'!AQ26,1)</f>
        <v>0</v>
      </c>
      <c r="BF26" s="15">
        <f>COUNTIF('Contest Score sheet'!AR26,1)</f>
        <v>0</v>
      </c>
      <c r="BG26" s="15">
        <f t="shared" si="11"/>
        <v>3</v>
      </c>
      <c r="BJ26" s="13" t="b">
        <f>NOT('Contest Score sheet'!AK26=1)</f>
        <v>1</v>
      </c>
      <c r="BK26" s="13" t="b">
        <f>NOT('Contest Score sheet'!AL26=1)</f>
        <v>1</v>
      </c>
      <c r="BL26" s="13" t="b">
        <f>AND('Contest Score sheet'!AL26=TRUE,'Contest Score sheet'!AL26=TRUE)</f>
        <v>0</v>
      </c>
      <c r="BM26" s="13" t="b">
        <f t="shared" si="12"/>
        <v>1</v>
      </c>
      <c r="BN26" s="14">
        <f>IF(BM26=TRUE,'Contest Score sheet'!AL26,'Contest Score sheet'!AK26+'Contest Score sheet'!AL26)</f>
        <v>0</v>
      </c>
      <c r="BO26" s="13">
        <f t="shared" si="13"/>
        <v>0</v>
      </c>
      <c r="BP26" s="13" t="b">
        <f>NOT('Contest Score sheet'!AN26=1)</f>
        <v>1</v>
      </c>
      <c r="BQ26" s="13" t="b">
        <f>NOT('Contest Score sheet'!AO26=1)</f>
        <v>1</v>
      </c>
      <c r="BR26" s="13" t="b">
        <f>AND('Contest Score sheet'!AO26=TRUE,'Contest Score sheet'!AN26=TRUE)</f>
        <v>0</v>
      </c>
      <c r="BS26" s="13" t="b">
        <f t="shared" si="14"/>
        <v>1</v>
      </c>
      <c r="BT26" s="14">
        <f>IF(BS26=TRUE,'Contest Score sheet'!AO26,'Contest Score sheet'!AO26+'Contest Score sheet'!AN26)</f>
        <v>0</v>
      </c>
      <c r="BU26" s="13">
        <f t="shared" si="15"/>
        <v>0</v>
      </c>
      <c r="BV26" s="13" t="b">
        <f>NOT('Contest Score sheet'!AQ26=1)</f>
        <v>1</v>
      </c>
      <c r="BW26" s="13" t="b">
        <f>NOT('Contest Score sheet'!AR26=1)</f>
        <v>1</v>
      </c>
      <c r="BX26" s="13" t="b">
        <f>AND('Contest Score sheet'!AQ26=TRUE,'Contest Score sheet'!AR26=TRUE)</f>
        <v>0</v>
      </c>
      <c r="BY26" s="13" t="b">
        <f t="shared" si="16"/>
        <v>1</v>
      </c>
      <c r="BZ26" s="14">
        <f>IF(BY26=TRUE,'Contest Score sheet'!AR26,'Contest Score sheet'!AQ26+'Contest Score sheet'!AR26)</f>
        <v>0</v>
      </c>
      <c r="CA26" s="13">
        <f t="shared" si="17"/>
        <v>0</v>
      </c>
    </row>
    <row r="27" spans="1:79" s="11" customFormat="1" ht="20.25" x14ac:dyDescent="0.3">
      <c r="A27" s="39" t="s">
        <v>84</v>
      </c>
      <c r="B27" s="47" t="s">
        <v>49</v>
      </c>
      <c r="C27" s="59">
        <f t="shared" si="0"/>
        <v>8.9860000000000007</v>
      </c>
      <c r="D27" s="56" t="s">
        <v>89</v>
      </c>
      <c r="E27" s="46" t="s">
        <v>64</v>
      </c>
      <c r="F27" s="60">
        <f t="shared" si="1"/>
        <v>0.59906666666666686</v>
      </c>
      <c r="G27" s="59">
        <f t="shared" si="2"/>
        <v>0</v>
      </c>
      <c r="H27" s="59">
        <f t="shared" si="3"/>
        <v>0</v>
      </c>
      <c r="I27" s="60">
        <f t="shared" si="4"/>
        <v>0.39100000000000001</v>
      </c>
      <c r="J27" s="63">
        <f>SUM('Contest Score sheet'!BG27)</f>
        <v>4</v>
      </c>
      <c r="K27" s="59">
        <f>SUM('Contest Score sheet'!BG27*1)</f>
        <v>4</v>
      </c>
      <c r="L27" s="60">
        <f t="shared" si="5"/>
        <v>4.9860000000000007</v>
      </c>
      <c r="M27" s="52">
        <v>0.58799999999999997</v>
      </c>
      <c r="N27" s="52">
        <v>1</v>
      </c>
      <c r="O27" s="52">
        <v>0.50600000000000001</v>
      </c>
      <c r="P27" s="52">
        <v>0.45800000000000002</v>
      </c>
      <c r="Q27" s="52">
        <v>0.48699999999999999</v>
      </c>
      <c r="R27" s="60">
        <f t="shared" si="6"/>
        <v>3.0390000000000006</v>
      </c>
      <c r="S27" s="52">
        <v>0.45300000000000001</v>
      </c>
      <c r="T27" s="52">
        <v>0.42399999999999999</v>
      </c>
      <c r="U27" s="52">
        <v>0.39100000000000001</v>
      </c>
      <c r="V27" s="52">
        <v>1</v>
      </c>
      <c r="W27" s="52">
        <v>1</v>
      </c>
      <c r="X27" s="60">
        <f t="shared" si="7"/>
        <v>3.2679999999999998</v>
      </c>
      <c r="Y27" s="53">
        <v>0.40799999999999997</v>
      </c>
      <c r="Z27" s="53">
        <v>1</v>
      </c>
      <c r="AA27" s="53">
        <v>0.436</v>
      </c>
      <c r="AB27" s="53">
        <v>0.42299999999999999</v>
      </c>
      <c r="AC27" s="53">
        <v>0.41199999999999998</v>
      </c>
      <c r="AD27" s="60">
        <f t="shared" si="8"/>
        <v>2.6789999999999998</v>
      </c>
      <c r="AE27" s="16"/>
      <c r="AF27" s="16"/>
      <c r="AG27" s="16"/>
      <c r="AH27" s="16"/>
      <c r="AI27" s="16"/>
      <c r="AJ27" s="76">
        <f t="shared" si="9"/>
        <v>0</v>
      </c>
      <c r="AK27" s="16"/>
      <c r="AL27" s="16"/>
      <c r="AM27" s="60">
        <f>'Contest Score sheet'!BO33</f>
        <v>0</v>
      </c>
      <c r="AN27" s="16"/>
      <c r="AO27" s="16"/>
      <c r="AP27" s="59">
        <f>'Contest Score sheet'!BU33</f>
        <v>0</v>
      </c>
      <c r="AQ27" s="16"/>
      <c r="AR27" s="17"/>
      <c r="AS27" s="60">
        <f>'Contest Score sheet'!CA33</f>
        <v>0</v>
      </c>
      <c r="AT27" s="62">
        <f t="shared" si="18"/>
        <v>0</v>
      </c>
      <c r="AU27" s="31"/>
      <c r="AW27" s="15">
        <f>COUNTIF('Contest Score sheet'!M27:Q27,1)</f>
        <v>1</v>
      </c>
      <c r="AX27" s="15">
        <f>COUNTIF('Contest Score sheet'!S27:W27,1)</f>
        <v>2</v>
      </c>
      <c r="AY27" s="15">
        <f>COUNTIF('Contest Score sheet'!Y27:AC27,1)</f>
        <v>1</v>
      </c>
      <c r="AZ27" s="15">
        <f>COUNTIF('Contest Score sheet'!AE27:AI27,1)</f>
        <v>0</v>
      </c>
      <c r="BA27" s="15">
        <f>COUNTIF('Contest Score sheet'!AK27,1)</f>
        <v>0</v>
      </c>
      <c r="BB27" s="15">
        <f>COUNTIF('Contest Score sheet'!AL27,1)</f>
        <v>0</v>
      </c>
      <c r="BC27" s="15">
        <f>COUNTIF('Contest Score sheet'!AN27,1)</f>
        <v>0</v>
      </c>
      <c r="BD27" s="15">
        <f>COUNTIF('Contest Score sheet'!AO27,1)</f>
        <v>0</v>
      </c>
      <c r="BE27" s="15">
        <f>COUNTIF('Contest Score sheet'!AQ27,1)</f>
        <v>0</v>
      </c>
      <c r="BF27" s="15">
        <f>COUNTIF('Contest Score sheet'!AR27,1)</f>
        <v>0</v>
      </c>
      <c r="BG27" s="15">
        <f t="shared" si="11"/>
        <v>4</v>
      </c>
      <c r="BJ27" s="13" t="b">
        <f>NOT('Contest Score sheet'!AK27=1)</f>
        <v>1</v>
      </c>
      <c r="BK27" s="13" t="b">
        <f>NOT('Contest Score sheet'!AL27=1)</f>
        <v>1</v>
      </c>
      <c r="BL27" s="13" t="b">
        <f>AND('Contest Score sheet'!AL27=TRUE,'Contest Score sheet'!AL27=TRUE)</f>
        <v>0</v>
      </c>
      <c r="BM27" s="13" t="b">
        <f t="shared" si="12"/>
        <v>1</v>
      </c>
      <c r="BN27" s="14">
        <f>IF(BM27=TRUE,'Contest Score sheet'!AL27,'Contest Score sheet'!AK27+'Contest Score sheet'!AL27)</f>
        <v>0</v>
      </c>
      <c r="BO27" s="13">
        <f t="shared" si="13"/>
        <v>0</v>
      </c>
      <c r="BP27" s="13" t="b">
        <f>NOT('Contest Score sheet'!AN27=1)</f>
        <v>1</v>
      </c>
      <c r="BQ27" s="13" t="b">
        <f>NOT('Contest Score sheet'!AO27=1)</f>
        <v>1</v>
      </c>
      <c r="BR27" s="13" t="b">
        <f>AND('Contest Score sheet'!AO27=TRUE,'Contest Score sheet'!AN27=TRUE)</f>
        <v>0</v>
      </c>
      <c r="BS27" s="13" t="b">
        <f t="shared" si="14"/>
        <v>1</v>
      </c>
      <c r="BT27" s="14">
        <f>IF(BS27=TRUE,'Contest Score sheet'!AO27,'Contest Score sheet'!AO27+'Contest Score sheet'!AN27)</f>
        <v>0</v>
      </c>
      <c r="BU27" s="13">
        <f t="shared" si="15"/>
        <v>0</v>
      </c>
      <c r="BV27" s="13" t="b">
        <f>NOT('Contest Score sheet'!AQ27=1)</f>
        <v>1</v>
      </c>
      <c r="BW27" s="13" t="b">
        <f>NOT('Contest Score sheet'!AR27=1)</f>
        <v>1</v>
      </c>
      <c r="BX27" s="13" t="b">
        <f>AND('Contest Score sheet'!AQ27=TRUE,'Contest Score sheet'!AR27=TRUE)</f>
        <v>0</v>
      </c>
      <c r="BY27" s="13" t="b">
        <f t="shared" si="16"/>
        <v>1</v>
      </c>
      <c r="BZ27" s="14">
        <f>IF(BY27=TRUE,'Contest Score sheet'!AR27,'Contest Score sheet'!AQ27+'Contest Score sheet'!AR27)</f>
        <v>0</v>
      </c>
      <c r="CA27" s="13">
        <f t="shared" si="17"/>
        <v>0</v>
      </c>
    </row>
    <row r="28" spans="1:79" s="11" customFormat="1" ht="20.25" x14ac:dyDescent="0.3">
      <c r="A28" s="38" t="s">
        <v>85</v>
      </c>
      <c r="B28" s="47" t="s">
        <v>45</v>
      </c>
      <c r="C28" s="59">
        <f t="shared" si="0"/>
        <v>9.0689999999999991</v>
      </c>
      <c r="D28" s="55" t="s">
        <v>89</v>
      </c>
      <c r="E28" s="46" t="s">
        <v>64</v>
      </c>
      <c r="F28" s="60">
        <f t="shared" si="1"/>
        <v>0.60460000000000003</v>
      </c>
      <c r="G28" s="59">
        <f t="shared" si="2"/>
        <v>0</v>
      </c>
      <c r="H28" s="59">
        <f t="shared" si="3"/>
        <v>0</v>
      </c>
      <c r="I28" s="60">
        <f t="shared" si="4"/>
        <v>0.46500000000000002</v>
      </c>
      <c r="J28" s="63">
        <f>SUM('Contest Score sheet'!BG28)</f>
        <v>3</v>
      </c>
      <c r="K28" s="59">
        <f>SUM('Contest Score sheet'!BG28*1)</f>
        <v>3</v>
      </c>
      <c r="L28" s="60">
        <f t="shared" si="5"/>
        <v>6.0689999999999991</v>
      </c>
      <c r="M28" s="52">
        <v>1</v>
      </c>
      <c r="N28" s="52">
        <v>1</v>
      </c>
      <c r="O28" s="52">
        <v>0.50800000000000001</v>
      </c>
      <c r="P28" s="52">
        <v>0.52500000000000002</v>
      </c>
      <c r="Q28" s="52">
        <v>0.50800000000000001</v>
      </c>
      <c r="R28" s="60">
        <f t="shared" si="6"/>
        <v>3.5409999999999999</v>
      </c>
      <c r="S28" s="52">
        <v>0.49199999999999999</v>
      </c>
      <c r="T28" s="52">
        <v>0.46500000000000002</v>
      </c>
      <c r="U28" s="52">
        <v>0.495</v>
      </c>
      <c r="V28" s="52">
        <v>0.52400000000000002</v>
      </c>
      <c r="W28" s="52">
        <v>0.50700000000000001</v>
      </c>
      <c r="X28" s="60">
        <f t="shared" si="7"/>
        <v>2.4830000000000001</v>
      </c>
      <c r="Y28" s="52">
        <v>1</v>
      </c>
      <c r="Z28" s="52">
        <v>0.50800000000000001</v>
      </c>
      <c r="AA28" s="52">
        <v>0.5</v>
      </c>
      <c r="AB28" s="52">
        <v>0.505</v>
      </c>
      <c r="AC28" s="52">
        <v>0.53200000000000003</v>
      </c>
      <c r="AD28" s="60">
        <f t="shared" si="8"/>
        <v>3.0449999999999999</v>
      </c>
      <c r="AE28" s="16"/>
      <c r="AF28" s="16"/>
      <c r="AG28" s="16"/>
      <c r="AH28" s="16"/>
      <c r="AI28" s="16"/>
      <c r="AJ28" s="76">
        <f t="shared" si="9"/>
        <v>0</v>
      </c>
      <c r="AK28" s="16"/>
      <c r="AL28" s="16"/>
      <c r="AM28" s="60">
        <f>'Contest Score sheet'!BO34</f>
        <v>0</v>
      </c>
      <c r="AN28" s="16"/>
      <c r="AO28" s="16"/>
      <c r="AP28" s="59">
        <f>'Contest Score sheet'!BU34</f>
        <v>0</v>
      </c>
      <c r="AQ28" s="16"/>
      <c r="AR28" s="17"/>
      <c r="AS28" s="60">
        <f>'Contest Score sheet'!CA34</f>
        <v>0</v>
      </c>
      <c r="AT28" s="62">
        <f t="shared" si="18"/>
        <v>0</v>
      </c>
      <c r="AU28" s="31"/>
      <c r="AW28" s="15">
        <f>COUNTIF('Contest Score sheet'!M28:Q28,1)</f>
        <v>2</v>
      </c>
      <c r="AX28" s="15">
        <f>COUNTIF('Contest Score sheet'!S28:W28,1)</f>
        <v>0</v>
      </c>
      <c r="AY28" s="15">
        <f>COUNTIF('Contest Score sheet'!Y28:AC28,1)</f>
        <v>1</v>
      </c>
      <c r="AZ28" s="15">
        <f>COUNTIF('Contest Score sheet'!AE28:AI28,1)</f>
        <v>0</v>
      </c>
      <c r="BA28" s="15">
        <f>COUNTIF('Contest Score sheet'!AK28,1)</f>
        <v>0</v>
      </c>
      <c r="BB28" s="15">
        <f>COUNTIF('Contest Score sheet'!AL28,1)</f>
        <v>0</v>
      </c>
      <c r="BC28" s="15">
        <f>COUNTIF('Contest Score sheet'!AN28,1)</f>
        <v>0</v>
      </c>
      <c r="BD28" s="15">
        <f>COUNTIF('Contest Score sheet'!AO28,1)</f>
        <v>0</v>
      </c>
      <c r="BE28" s="15">
        <f>COUNTIF('Contest Score sheet'!AQ28,1)</f>
        <v>0</v>
      </c>
      <c r="BF28" s="15">
        <f>COUNTIF('Contest Score sheet'!AR28,1)</f>
        <v>0</v>
      </c>
      <c r="BG28" s="15">
        <f t="shared" si="11"/>
        <v>3</v>
      </c>
      <c r="BJ28" s="13" t="b">
        <f>NOT('Contest Score sheet'!AK28=1)</f>
        <v>1</v>
      </c>
      <c r="BK28" s="13" t="b">
        <f>NOT('Contest Score sheet'!AL28=1)</f>
        <v>1</v>
      </c>
      <c r="BL28" s="13" t="b">
        <f>AND('Contest Score sheet'!AL28=TRUE,'Contest Score sheet'!AL28=TRUE)</f>
        <v>0</v>
      </c>
      <c r="BM28" s="13" t="b">
        <f t="shared" si="12"/>
        <v>1</v>
      </c>
      <c r="BN28" s="14">
        <f>IF(BM28=TRUE,'Contest Score sheet'!AL28,'Contest Score sheet'!AK28+'Contest Score sheet'!AL28)</f>
        <v>0</v>
      </c>
      <c r="BO28" s="13">
        <f t="shared" si="13"/>
        <v>0</v>
      </c>
      <c r="BP28" s="13" t="b">
        <f>NOT('Contest Score sheet'!AN28=1)</f>
        <v>1</v>
      </c>
      <c r="BQ28" s="13" t="b">
        <f>NOT('Contest Score sheet'!AO28=1)</f>
        <v>1</v>
      </c>
      <c r="BR28" s="13" t="b">
        <f>AND('Contest Score sheet'!AO28=TRUE,'Contest Score sheet'!AN28=TRUE)</f>
        <v>0</v>
      </c>
      <c r="BS28" s="13" t="b">
        <f t="shared" si="14"/>
        <v>1</v>
      </c>
      <c r="BT28" s="14">
        <f>IF(BS28=TRUE,'Contest Score sheet'!AO28,'Contest Score sheet'!AO28+'Contest Score sheet'!AN28)</f>
        <v>0</v>
      </c>
      <c r="BU28" s="13">
        <f t="shared" si="15"/>
        <v>0</v>
      </c>
      <c r="BV28" s="13" t="b">
        <f>NOT('Contest Score sheet'!AQ28=1)</f>
        <v>1</v>
      </c>
      <c r="BW28" s="13" t="b">
        <f>NOT('Contest Score sheet'!AR28=1)</f>
        <v>1</v>
      </c>
      <c r="BX28" s="13" t="b">
        <f>AND('Contest Score sheet'!AQ28=TRUE,'Contest Score sheet'!AR28=TRUE)</f>
        <v>0</v>
      </c>
      <c r="BY28" s="13" t="b">
        <f t="shared" si="16"/>
        <v>1</v>
      </c>
      <c r="BZ28" s="14">
        <f>IF(BY28=TRUE,'Contest Score sheet'!AR28,'Contest Score sheet'!AQ28+'Contest Score sheet'!AR28)</f>
        <v>0</v>
      </c>
      <c r="CA28" s="13">
        <f t="shared" si="17"/>
        <v>0</v>
      </c>
    </row>
    <row r="29" spans="1:79" s="11" customFormat="1" ht="20.25" x14ac:dyDescent="0.3">
      <c r="A29" s="39" t="s">
        <v>56</v>
      </c>
      <c r="B29" s="47" t="s">
        <v>45</v>
      </c>
      <c r="C29" s="59">
        <f t="shared" si="0"/>
        <v>9.5990000000000002</v>
      </c>
      <c r="D29" s="48" t="s">
        <v>63</v>
      </c>
      <c r="E29" s="47" t="s">
        <v>64</v>
      </c>
      <c r="F29" s="60">
        <f t="shared" si="1"/>
        <v>0.63993333333333335</v>
      </c>
      <c r="G29" s="59">
        <f t="shared" si="2"/>
        <v>0</v>
      </c>
      <c r="H29" s="59">
        <f t="shared" si="3"/>
        <v>0</v>
      </c>
      <c r="I29" s="60">
        <f t="shared" si="4"/>
        <v>0.434</v>
      </c>
      <c r="J29" s="63">
        <f>SUM('Contest Score sheet'!BG29)</f>
        <v>5</v>
      </c>
      <c r="K29" s="59">
        <f>SUM('Contest Score sheet'!BG29*1)</f>
        <v>5</v>
      </c>
      <c r="L29" s="60">
        <f t="shared" si="5"/>
        <v>4.5990000000000002</v>
      </c>
      <c r="M29" s="52">
        <v>1</v>
      </c>
      <c r="N29" s="52">
        <v>0.44700000000000001</v>
      </c>
      <c r="O29" s="52">
        <v>0.47199999999999998</v>
      </c>
      <c r="P29" s="52">
        <v>0.48699999999999999</v>
      </c>
      <c r="Q29" s="52">
        <v>0.434</v>
      </c>
      <c r="R29" s="60">
        <f t="shared" si="6"/>
        <v>2.8400000000000003</v>
      </c>
      <c r="S29" s="52">
        <v>1</v>
      </c>
      <c r="T29" s="52">
        <v>0.46600000000000003</v>
      </c>
      <c r="U29" s="52">
        <v>0.443</v>
      </c>
      <c r="V29" s="52">
        <v>0.441</v>
      </c>
      <c r="W29" s="52">
        <v>1</v>
      </c>
      <c r="X29" s="60">
        <f t="shared" si="7"/>
        <v>3.35</v>
      </c>
      <c r="Y29" s="53">
        <v>1</v>
      </c>
      <c r="Z29" s="53">
        <v>0.44400000000000001</v>
      </c>
      <c r="AA29" s="53">
        <v>1</v>
      </c>
      <c r="AB29" s="53">
        <v>0.498</v>
      </c>
      <c r="AC29" s="53">
        <v>0.46700000000000003</v>
      </c>
      <c r="AD29" s="60">
        <f t="shared" si="8"/>
        <v>3.4090000000000003</v>
      </c>
      <c r="AE29" s="16"/>
      <c r="AF29" s="16"/>
      <c r="AG29" s="16"/>
      <c r="AH29" s="16"/>
      <c r="AI29" s="16"/>
      <c r="AJ29" s="76">
        <f t="shared" si="9"/>
        <v>0</v>
      </c>
      <c r="AK29" s="16"/>
      <c r="AL29" s="16"/>
      <c r="AM29" s="60">
        <f>'Contest Score sheet'!BO11</f>
        <v>0</v>
      </c>
      <c r="AN29" s="16"/>
      <c r="AO29" s="16"/>
      <c r="AP29" s="59">
        <f>'Contest Score sheet'!BU11</f>
        <v>0</v>
      </c>
      <c r="AQ29" s="16"/>
      <c r="AR29" s="17"/>
      <c r="AS29" s="60">
        <f>'Contest Score sheet'!CA11</f>
        <v>0</v>
      </c>
      <c r="AT29" s="62">
        <f t="shared" si="18"/>
        <v>0</v>
      </c>
      <c r="AU29" s="31"/>
      <c r="AW29" s="15">
        <f>COUNTIF('Contest Score sheet'!M29:Q29,1)</f>
        <v>1</v>
      </c>
      <c r="AX29" s="15">
        <f>COUNTIF('Contest Score sheet'!S29:W29,1)</f>
        <v>2</v>
      </c>
      <c r="AY29" s="15">
        <f>COUNTIF('Contest Score sheet'!Y29:AC29,1)</f>
        <v>2</v>
      </c>
      <c r="AZ29" s="15">
        <f>COUNTIF('Contest Score sheet'!AE29:AI29,1)</f>
        <v>0</v>
      </c>
      <c r="BA29" s="15">
        <f>COUNTIF('Contest Score sheet'!AK29,1)</f>
        <v>0</v>
      </c>
      <c r="BB29" s="15">
        <f>COUNTIF('Contest Score sheet'!AL29,1)</f>
        <v>0</v>
      </c>
      <c r="BC29" s="15">
        <f>COUNTIF('Contest Score sheet'!AN29,1)</f>
        <v>0</v>
      </c>
      <c r="BD29" s="15">
        <f>COUNTIF('Contest Score sheet'!AO29,1)</f>
        <v>0</v>
      </c>
      <c r="BE29" s="15">
        <f>COUNTIF('Contest Score sheet'!AQ29,1)</f>
        <v>0</v>
      </c>
      <c r="BF29" s="15">
        <f>COUNTIF('Contest Score sheet'!AR29,1)</f>
        <v>0</v>
      </c>
      <c r="BG29" s="15">
        <f t="shared" si="11"/>
        <v>5</v>
      </c>
      <c r="BJ29" s="13" t="b">
        <f>NOT('Contest Score sheet'!AK29=1)</f>
        <v>1</v>
      </c>
      <c r="BK29" s="13" t="b">
        <f>NOT('Contest Score sheet'!AL29=1)</f>
        <v>1</v>
      </c>
      <c r="BL29" s="13" t="b">
        <f>AND('Contest Score sheet'!AL29=TRUE,'Contest Score sheet'!AL29=TRUE)</f>
        <v>0</v>
      </c>
      <c r="BM29" s="13" t="b">
        <f t="shared" si="12"/>
        <v>1</v>
      </c>
      <c r="BN29" s="14">
        <f>IF(BM29=TRUE,'Contest Score sheet'!AL29,'Contest Score sheet'!AK29+'Contest Score sheet'!AL29)</f>
        <v>0</v>
      </c>
      <c r="BO29" s="13">
        <f t="shared" si="13"/>
        <v>0</v>
      </c>
      <c r="BP29" s="13" t="b">
        <f>NOT('Contest Score sheet'!AN29=1)</f>
        <v>1</v>
      </c>
      <c r="BQ29" s="13" t="b">
        <f>NOT('Contest Score sheet'!AO29=1)</f>
        <v>1</v>
      </c>
      <c r="BR29" s="13" t="b">
        <f>AND('Contest Score sheet'!AO29=TRUE,'Contest Score sheet'!AN29=TRUE)</f>
        <v>0</v>
      </c>
      <c r="BS29" s="13" t="b">
        <f t="shared" si="14"/>
        <v>1</v>
      </c>
      <c r="BT29" s="14">
        <f>IF(BS29=TRUE,'Contest Score sheet'!AO29,'Contest Score sheet'!AO29+'Contest Score sheet'!AN29)</f>
        <v>0</v>
      </c>
      <c r="BU29" s="13">
        <f t="shared" si="15"/>
        <v>0</v>
      </c>
      <c r="BV29" s="13" t="b">
        <f>NOT('Contest Score sheet'!AQ29=1)</f>
        <v>1</v>
      </c>
      <c r="BW29" s="13" t="b">
        <f>NOT('Contest Score sheet'!AR29=1)</f>
        <v>1</v>
      </c>
      <c r="BX29" s="13" t="b">
        <f>AND('Contest Score sheet'!AQ29=TRUE,'Contest Score sheet'!AR29=TRUE)</f>
        <v>0</v>
      </c>
      <c r="BY29" s="13" t="b">
        <f t="shared" si="16"/>
        <v>1</v>
      </c>
      <c r="BZ29" s="14">
        <f>IF(BY29=TRUE,'Contest Score sheet'!AR29,'Contest Score sheet'!AQ29+'Contest Score sheet'!AR29)</f>
        <v>0</v>
      </c>
      <c r="CA29" s="13">
        <f t="shared" si="17"/>
        <v>0</v>
      </c>
    </row>
    <row r="30" spans="1:79" s="11" customFormat="1" ht="20.25" x14ac:dyDescent="0.3">
      <c r="A30" s="39" t="s">
        <v>60</v>
      </c>
      <c r="B30" s="47" t="s">
        <v>45</v>
      </c>
      <c r="C30" s="59">
        <f t="shared" si="0"/>
        <v>10.102</v>
      </c>
      <c r="D30" s="47" t="s">
        <v>63</v>
      </c>
      <c r="E30" s="47" t="s">
        <v>64</v>
      </c>
      <c r="F30" s="60">
        <f t="shared" si="1"/>
        <v>0.67346666666666666</v>
      </c>
      <c r="G30" s="59">
        <f t="shared" si="2"/>
        <v>0</v>
      </c>
      <c r="H30" s="59">
        <f t="shared" si="3"/>
        <v>0</v>
      </c>
      <c r="I30" s="60">
        <f t="shared" si="4"/>
        <v>0.45700000000000002</v>
      </c>
      <c r="J30" s="63">
        <f>SUM('Contest Score sheet'!BG30)</f>
        <v>5</v>
      </c>
      <c r="K30" s="59">
        <f>SUM('Contest Score sheet'!BG30*1)</f>
        <v>5</v>
      </c>
      <c r="L30" s="60">
        <f t="shared" si="5"/>
        <v>5.1020000000000003</v>
      </c>
      <c r="M30" s="52">
        <v>1</v>
      </c>
      <c r="N30" s="52">
        <v>0.49199999999999999</v>
      </c>
      <c r="O30" s="52">
        <v>1</v>
      </c>
      <c r="P30" s="52">
        <v>1</v>
      </c>
      <c r="Q30" s="52">
        <v>0.58499999999999996</v>
      </c>
      <c r="R30" s="60">
        <f t="shared" si="6"/>
        <v>4.077</v>
      </c>
      <c r="S30" s="52">
        <v>0.55500000000000005</v>
      </c>
      <c r="T30" s="52">
        <v>0.58799999999999997</v>
      </c>
      <c r="U30" s="52">
        <v>0.45700000000000002</v>
      </c>
      <c r="V30" s="52">
        <v>1</v>
      </c>
      <c r="W30" s="52">
        <v>0.47899999999999998</v>
      </c>
      <c r="X30" s="60">
        <f t="shared" si="7"/>
        <v>3.0790000000000002</v>
      </c>
      <c r="Y30" s="53">
        <v>0.48899999999999999</v>
      </c>
      <c r="Z30" s="53">
        <v>1</v>
      </c>
      <c r="AA30" s="53">
        <v>0.49199999999999999</v>
      </c>
      <c r="AB30" s="53">
        <v>0.48</v>
      </c>
      <c r="AC30" s="53">
        <v>0.48499999999999999</v>
      </c>
      <c r="AD30" s="60">
        <f t="shared" si="8"/>
        <v>2.9459999999999997</v>
      </c>
      <c r="AE30" s="16"/>
      <c r="AF30" s="16"/>
      <c r="AG30" s="16"/>
      <c r="AH30" s="16"/>
      <c r="AI30" s="16"/>
      <c r="AJ30" s="76">
        <f t="shared" si="9"/>
        <v>0</v>
      </c>
      <c r="AK30" s="16"/>
      <c r="AL30" s="16"/>
      <c r="AM30" s="60">
        <f>'Contest Score sheet'!BO15</f>
        <v>0</v>
      </c>
      <c r="AN30" s="16"/>
      <c r="AO30" s="16"/>
      <c r="AP30" s="59">
        <f>'Contest Score sheet'!BU15</f>
        <v>0</v>
      </c>
      <c r="AQ30" s="16"/>
      <c r="AR30" s="17"/>
      <c r="AS30" s="60">
        <f>'Contest Score sheet'!CA15</f>
        <v>0</v>
      </c>
      <c r="AT30" s="62">
        <f t="shared" si="18"/>
        <v>0</v>
      </c>
      <c r="AU30" s="31"/>
      <c r="AW30" s="15">
        <f>COUNTIF('Contest Score sheet'!M30:Q30,1)</f>
        <v>3</v>
      </c>
      <c r="AX30" s="15">
        <f>COUNTIF('Contest Score sheet'!S30:W30,1)</f>
        <v>1</v>
      </c>
      <c r="AY30" s="15">
        <f>COUNTIF('Contest Score sheet'!Y30:AC30,1)</f>
        <v>1</v>
      </c>
      <c r="AZ30" s="15">
        <f>COUNTIF('Contest Score sheet'!AE30:AI30,1)</f>
        <v>0</v>
      </c>
      <c r="BA30" s="15">
        <f>COUNTIF('Contest Score sheet'!AK30,1)</f>
        <v>0</v>
      </c>
      <c r="BB30" s="15">
        <f>COUNTIF('Contest Score sheet'!AL30,1)</f>
        <v>0</v>
      </c>
      <c r="BC30" s="15">
        <f>COUNTIF('Contest Score sheet'!AN30,1)</f>
        <v>0</v>
      </c>
      <c r="BD30" s="15">
        <f>COUNTIF('Contest Score sheet'!AO30,1)</f>
        <v>0</v>
      </c>
      <c r="BE30" s="15">
        <f>COUNTIF('Contest Score sheet'!AQ30,1)</f>
        <v>0</v>
      </c>
      <c r="BF30" s="15">
        <f>COUNTIF('Contest Score sheet'!AR30,1)</f>
        <v>0</v>
      </c>
      <c r="BG30" s="15">
        <f t="shared" si="11"/>
        <v>5</v>
      </c>
      <c r="BJ30" s="13" t="b">
        <f>NOT('Contest Score sheet'!AK30=1)</f>
        <v>1</v>
      </c>
      <c r="BK30" s="13" t="b">
        <f>NOT('Contest Score sheet'!AL30=1)</f>
        <v>1</v>
      </c>
      <c r="BL30" s="13" t="b">
        <f>AND('Contest Score sheet'!AL30=TRUE,'Contest Score sheet'!AL30=TRUE)</f>
        <v>0</v>
      </c>
      <c r="BM30" s="13" t="b">
        <f t="shared" si="12"/>
        <v>1</v>
      </c>
      <c r="BN30" s="14">
        <f>IF(BM30=TRUE,'Contest Score sheet'!AL30,'Contest Score sheet'!AK30+'Contest Score sheet'!AL30)</f>
        <v>0</v>
      </c>
      <c r="BO30" s="13">
        <f t="shared" si="13"/>
        <v>0</v>
      </c>
      <c r="BP30" s="13" t="b">
        <f>NOT('Contest Score sheet'!AN30=1)</f>
        <v>1</v>
      </c>
      <c r="BQ30" s="13" t="b">
        <f>NOT('Contest Score sheet'!AO30=1)</f>
        <v>1</v>
      </c>
      <c r="BR30" s="13" t="b">
        <f>AND('Contest Score sheet'!AO30=TRUE,'Contest Score sheet'!AN30=TRUE)</f>
        <v>0</v>
      </c>
      <c r="BS30" s="13" t="b">
        <f t="shared" si="14"/>
        <v>1</v>
      </c>
      <c r="BT30" s="14">
        <f>IF(BS30=TRUE,'Contest Score sheet'!AO30,'Contest Score sheet'!AO30+'Contest Score sheet'!AN30)</f>
        <v>0</v>
      </c>
      <c r="BU30" s="13">
        <f t="shared" si="15"/>
        <v>0</v>
      </c>
      <c r="BV30" s="13" t="b">
        <f>NOT('Contest Score sheet'!AQ30=1)</f>
        <v>1</v>
      </c>
      <c r="BW30" s="13" t="b">
        <f>NOT('Contest Score sheet'!AR30=1)</f>
        <v>1</v>
      </c>
      <c r="BX30" s="13" t="b">
        <f>AND('Contest Score sheet'!AQ30=TRUE,'Contest Score sheet'!AR30=TRUE)</f>
        <v>0</v>
      </c>
      <c r="BY30" s="13" t="b">
        <f t="shared" si="16"/>
        <v>1</v>
      </c>
      <c r="BZ30" s="14">
        <f>IF(BY30=TRUE,'Contest Score sheet'!AR30,'Contest Score sheet'!AQ30+'Contest Score sheet'!AR30)</f>
        <v>0</v>
      </c>
      <c r="CA30" s="13">
        <f t="shared" si="17"/>
        <v>0</v>
      </c>
    </row>
    <row r="31" spans="1:79" s="11" customFormat="1" ht="20.25" x14ac:dyDescent="0.3">
      <c r="A31" s="39" t="s">
        <v>86</v>
      </c>
      <c r="B31" s="47" t="s">
        <v>45</v>
      </c>
      <c r="C31" s="59">
        <f t="shared" si="0"/>
        <v>10.195999999999998</v>
      </c>
      <c r="D31" s="56" t="s">
        <v>89</v>
      </c>
      <c r="E31" s="47" t="s">
        <v>53</v>
      </c>
      <c r="F31" s="60">
        <f t="shared" si="1"/>
        <v>0.6797333333333333</v>
      </c>
      <c r="G31" s="59">
        <f t="shared" si="2"/>
        <v>0</v>
      </c>
      <c r="H31" s="59">
        <f t="shared" si="3"/>
        <v>0</v>
      </c>
      <c r="I31" s="60">
        <f t="shared" si="4"/>
        <v>0.35499999999999998</v>
      </c>
      <c r="J31" s="63">
        <f>SUM('Contest Score sheet'!BG31)</f>
        <v>7</v>
      </c>
      <c r="K31" s="59">
        <f>SUM('Contest Score sheet'!BG31*1)</f>
        <v>7</v>
      </c>
      <c r="L31" s="60">
        <f t="shared" si="5"/>
        <v>3.195999999999998</v>
      </c>
      <c r="M31" s="52">
        <v>0.45200000000000001</v>
      </c>
      <c r="N31" s="52">
        <v>0.42299999999999999</v>
      </c>
      <c r="O31" s="52">
        <v>0.40100000000000002</v>
      </c>
      <c r="P31" s="52">
        <v>1</v>
      </c>
      <c r="Q31" s="52">
        <v>0.35499999999999998</v>
      </c>
      <c r="R31" s="60">
        <f t="shared" si="6"/>
        <v>2.6309999999999998</v>
      </c>
      <c r="S31" s="52">
        <v>1</v>
      </c>
      <c r="T31" s="52">
        <v>0.36699999999999999</v>
      </c>
      <c r="U31" s="52">
        <v>1</v>
      </c>
      <c r="V31" s="52">
        <v>0.38300000000000001</v>
      </c>
      <c r="W31" s="52">
        <v>0.40899999999999997</v>
      </c>
      <c r="X31" s="60">
        <f t="shared" si="7"/>
        <v>3.1589999999999998</v>
      </c>
      <c r="Y31" s="53">
        <v>1</v>
      </c>
      <c r="Z31" s="53">
        <v>1</v>
      </c>
      <c r="AA31" s="53">
        <v>1</v>
      </c>
      <c r="AB31" s="53">
        <v>1</v>
      </c>
      <c r="AC31" s="53">
        <v>0.40600000000000003</v>
      </c>
      <c r="AD31" s="60">
        <f t="shared" si="8"/>
        <v>4.4059999999999997</v>
      </c>
      <c r="AE31" s="53"/>
      <c r="AF31" s="53"/>
      <c r="AG31" s="53"/>
      <c r="AH31" s="53"/>
      <c r="AI31" s="53"/>
      <c r="AJ31" s="76">
        <f t="shared" si="9"/>
        <v>0</v>
      </c>
      <c r="AK31" s="53"/>
      <c r="AL31" s="53"/>
      <c r="AM31" s="60">
        <f>'Contest Score sheet'!BO35</f>
        <v>0</v>
      </c>
      <c r="AN31" s="53"/>
      <c r="AO31" s="53"/>
      <c r="AP31" s="59">
        <f>'Contest Score sheet'!BU35</f>
        <v>0</v>
      </c>
      <c r="AQ31" s="53"/>
      <c r="AR31" s="54"/>
      <c r="AS31" s="60">
        <f>'Contest Score sheet'!CA35</f>
        <v>0</v>
      </c>
      <c r="AT31" s="62">
        <f t="shared" si="18"/>
        <v>0</v>
      </c>
      <c r="AU31" s="31"/>
      <c r="AW31" s="15">
        <f>COUNTIF('Contest Score sheet'!M31:Q31,1)</f>
        <v>1</v>
      </c>
      <c r="AX31" s="15">
        <f>COUNTIF('Contest Score sheet'!S31:W31,1)</f>
        <v>2</v>
      </c>
      <c r="AY31" s="15">
        <f>COUNTIF('Contest Score sheet'!Y31:AC31,1)</f>
        <v>4</v>
      </c>
      <c r="AZ31" s="15">
        <f>COUNTIF('Contest Score sheet'!AE31:AI31,1)</f>
        <v>0</v>
      </c>
      <c r="BA31" s="15">
        <f>COUNTIF('Contest Score sheet'!AK31,1)</f>
        <v>0</v>
      </c>
      <c r="BB31" s="15">
        <f>COUNTIF('Contest Score sheet'!AL31,1)</f>
        <v>0</v>
      </c>
      <c r="BC31" s="15">
        <f>COUNTIF('Contest Score sheet'!AN31,1)</f>
        <v>0</v>
      </c>
      <c r="BD31" s="15">
        <f>COUNTIF('Contest Score sheet'!AO31,1)</f>
        <v>0</v>
      </c>
      <c r="BE31" s="15">
        <f>COUNTIF('Contest Score sheet'!AQ31,1)</f>
        <v>0</v>
      </c>
      <c r="BF31" s="15">
        <f>COUNTIF('Contest Score sheet'!AR31,1)</f>
        <v>0</v>
      </c>
      <c r="BG31" s="15">
        <f t="shared" si="11"/>
        <v>7</v>
      </c>
      <c r="BJ31" s="13" t="b">
        <f>NOT('Contest Score sheet'!AK31=1)</f>
        <v>1</v>
      </c>
      <c r="BK31" s="13" t="b">
        <f>NOT('Contest Score sheet'!AL31=1)</f>
        <v>1</v>
      </c>
      <c r="BL31" s="13" t="b">
        <f>AND('Contest Score sheet'!AL31=TRUE,'Contest Score sheet'!AL31=TRUE)</f>
        <v>0</v>
      </c>
      <c r="BM31" s="13" t="b">
        <f t="shared" si="12"/>
        <v>1</v>
      </c>
      <c r="BN31" s="14">
        <f>IF(BM31=TRUE,'Contest Score sheet'!AL31,'Contest Score sheet'!AK31+'Contest Score sheet'!AL31)</f>
        <v>0</v>
      </c>
      <c r="BO31" s="13">
        <f t="shared" si="13"/>
        <v>0</v>
      </c>
      <c r="BP31" s="13" t="b">
        <f>NOT('Contest Score sheet'!AN31=1)</f>
        <v>1</v>
      </c>
      <c r="BQ31" s="13" t="b">
        <f>NOT('Contest Score sheet'!AO31=1)</f>
        <v>1</v>
      </c>
      <c r="BR31" s="13" t="b">
        <f>AND('Contest Score sheet'!AO31=TRUE,'Contest Score sheet'!AN31=TRUE)</f>
        <v>0</v>
      </c>
      <c r="BS31" s="13" t="b">
        <f t="shared" si="14"/>
        <v>1</v>
      </c>
      <c r="BT31" s="14">
        <f>IF(BS31=TRUE,'Contest Score sheet'!AO31,'Contest Score sheet'!AO31+'Contest Score sheet'!AN31)</f>
        <v>0</v>
      </c>
      <c r="BU31" s="13">
        <f t="shared" si="15"/>
        <v>0</v>
      </c>
      <c r="BV31" s="13" t="b">
        <f>NOT('Contest Score sheet'!AQ31=1)</f>
        <v>1</v>
      </c>
      <c r="BW31" s="13" t="b">
        <f>NOT('Contest Score sheet'!AR31=1)</f>
        <v>1</v>
      </c>
      <c r="BX31" s="13" t="b">
        <f>AND('Contest Score sheet'!AQ31=TRUE,'Contest Score sheet'!AR31=TRUE)</f>
        <v>0</v>
      </c>
      <c r="BY31" s="13" t="b">
        <f t="shared" si="16"/>
        <v>1</v>
      </c>
      <c r="BZ31" s="14">
        <f>IF(BY31=TRUE,'Contest Score sheet'!AR31,'Contest Score sheet'!AQ31+'Contest Score sheet'!AR31)</f>
        <v>0</v>
      </c>
      <c r="CA31" s="13">
        <f t="shared" si="17"/>
        <v>0</v>
      </c>
    </row>
    <row r="32" spans="1:79" s="11" customFormat="1" ht="20.25" x14ac:dyDescent="0.3">
      <c r="A32" s="39" t="s">
        <v>87</v>
      </c>
      <c r="B32" s="47" t="s">
        <v>45</v>
      </c>
      <c r="C32" s="59">
        <f t="shared" si="0"/>
        <v>10.368</v>
      </c>
      <c r="D32" s="56" t="s">
        <v>89</v>
      </c>
      <c r="E32" s="46" t="s">
        <v>64</v>
      </c>
      <c r="F32" s="60">
        <f t="shared" si="1"/>
        <v>0.69120000000000004</v>
      </c>
      <c r="G32" s="59">
        <f t="shared" si="2"/>
        <v>0</v>
      </c>
      <c r="H32" s="59">
        <f t="shared" si="3"/>
        <v>0</v>
      </c>
      <c r="I32" s="60">
        <f t="shared" si="4"/>
        <v>0.47</v>
      </c>
      <c r="J32" s="63">
        <f>SUM('Contest Score sheet'!BG32)</f>
        <v>5</v>
      </c>
      <c r="K32" s="59">
        <f>SUM('Contest Score sheet'!BG32*1)</f>
        <v>5</v>
      </c>
      <c r="L32" s="60">
        <f t="shared" si="5"/>
        <v>5.3680000000000003</v>
      </c>
      <c r="M32" s="52">
        <v>0.53700000000000003</v>
      </c>
      <c r="N32" s="52">
        <v>1</v>
      </c>
      <c r="O32" s="52">
        <v>1</v>
      </c>
      <c r="P32" s="52">
        <v>1</v>
      </c>
      <c r="Q32" s="52">
        <v>1</v>
      </c>
      <c r="R32" s="60">
        <f t="shared" si="6"/>
        <v>4.5369999999999999</v>
      </c>
      <c r="S32" s="52">
        <v>0.85</v>
      </c>
      <c r="T32" s="52">
        <v>0.47899999999999998</v>
      </c>
      <c r="U32" s="52">
        <v>0.497</v>
      </c>
      <c r="V32" s="52">
        <v>0.51200000000000001</v>
      </c>
      <c r="W32" s="52">
        <v>1</v>
      </c>
      <c r="X32" s="60">
        <f t="shared" si="7"/>
        <v>3.3380000000000001</v>
      </c>
      <c r="Y32" s="53">
        <v>0.48399999999999999</v>
      </c>
      <c r="Z32" s="53">
        <v>0.47</v>
      </c>
      <c r="AA32" s="53">
        <v>0.54900000000000004</v>
      </c>
      <c r="AB32" s="53">
        <v>0.47399999999999998</v>
      </c>
      <c r="AC32" s="53">
        <v>0.51600000000000001</v>
      </c>
      <c r="AD32" s="60">
        <f t="shared" si="8"/>
        <v>2.4930000000000003</v>
      </c>
      <c r="AE32" s="16"/>
      <c r="AF32" s="16"/>
      <c r="AG32" s="16"/>
      <c r="AH32" s="16"/>
      <c r="AI32" s="16"/>
      <c r="AJ32" s="76">
        <f t="shared" si="9"/>
        <v>0</v>
      </c>
      <c r="AK32" s="16"/>
      <c r="AL32" s="16"/>
      <c r="AM32" s="60">
        <f>'Contest Score sheet'!BO36</f>
        <v>0</v>
      </c>
      <c r="AN32" s="16"/>
      <c r="AO32" s="16"/>
      <c r="AP32" s="59">
        <f>'Contest Score sheet'!BU36</f>
        <v>0</v>
      </c>
      <c r="AQ32" s="16"/>
      <c r="AR32" s="17"/>
      <c r="AS32" s="60">
        <f>'Contest Score sheet'!CA36</f>
        <v>0</v>
      </c>
      <c r="AT32" s="62">
        <f t="shared" si="18"/>
        <v>0</v>
      </c>
      <c r="AU32" s="57"/>
      <c r="AW32" s="15">
        <f>COUNTIF('Contest Score sheet'!M32:Q32,1)</f>
        <v>4</v>
      </c>
      <c r="AX32" s="15">
        <f>COUNTIF('Contest Score sheet'!S32:W32,1)</f>
        <v>1</v>
      </c>
      <c r="AY32" s="15">
        <f>COUNTIF('Contest Score sheet'!Y32:AC32,1)</f>
        <v>0</v>
      </c>
      <c r="AZ32" s="15">
        <f>COUNTIF('Contest Score sheet'!AE32:AI32,1)</f>
        <v>0</v>
      </c>
      <c r="BA32" s="15">
        <f>COUNTIF('Contest Score sheet'!AK32,1)</f>
        <v>0</v>
      </c>
      <c r="BB32" s="15">
        <f>COUNTIF('Contest Score sheet'!AL32,1)</f>
        <v>0</v>
      </c>
      <c r="BC32" s="15">
        <f>COUNTIF('Contest Score sheet'!AN32,1)</f>
        <v>0</v>
      </c>
      <c r="BD32" s="15">
        <f>COUNTIF('Contest Score sheet'!AO32,1)</f>
        <v>0</v>
      </c>
      <c r="BE32" s="15">
        <f>COUNTIF('Contest Score sheet'!AQ32,1)</f>
        <v>0</v>
      </c>
      <c r="BF32" s="15">
        <f>COUNTIF('Contest Score sheet'!AR32,1)</f>
        <v>0</v>
      </c>
      <c r="BG32" s="15">
        <f t="shared" si="11"/>
        <v>5</v>
      </c>
      <c r="BJ32" s="13" t="b">
        <f>NOT('Contest Score sheet'!AK32=1)</f>
        <v>1</v>
      </c>
      <c r="BK32" s="13" t="b">
        <f>NOT('Contest Score sheet'!AL32=1)</f>
        <v>1</v>
      </c>
      <c r="BL32" s="13" t="b">
        <f>AND('Contest Score sheet'!AL32=TRUE,'Contest Score sheet'!AL32=TRUE)</f>
        <v>0</v>
      </c>
      <c r="BM32" s="13" t="b">
        <f t="shared" si="12"/>
        <v>1</v>
      </c>
      <c r="BN32" s="14">
        <f>IF(BM32=TRUE,'Contest Score sheet'!AL32,'Contest Score sheet'!AK32+'Contest Score sheet'!AL32)</f>
        <v>0</v>
      </c>
      <c r="BO32" s="13">
        <f t="shared" si="13"/>
        <v>0</v>
      </c>
      <c r="BP32" s="13" t="b">
        <f>NOT('Contest Score sheet'!AN32=1)</f>
        <v>1</v>
      </c>
      <c r="BQ32" s="13" t="b">
        <f>NOT('Contest Score sheet'!AO32=1)</f>
        <v>1</v>
      </c>
      <c r="BR32" s="13" t="b">
        <f>AND('Contest Score sheet'!AO32=TRUE,'Contest Score sheet'!AN32=TRUE)</f>
        <v>0</v>
      </c>
      <c r="BS32" s="13" t="b">
        <f t="shared" si="14"/>
        <v>1</v>
      </c>
      <c r="BT32" s="14">
        <f>IF(BS32=TRUE,'Contest Score sheet'!AO32,'Contest Score sheet'!AO32+'Contest Score sheet'!AN32)</f>
        <v>0</v>
      </c>
      <c r="BU32" s="13">
        <f t="shared" si="15"/>
        <v>0</v>
      </c>
      <c r="BV32" s="13" t="b">
        <f>NOT('Contest Score sheet'!AQ32=1)</f>
        <v>1</v>
      </c>
      <c r="BW32" s="13" t="b">
        <f>NOT('Contest Score sheet'!AR32=1)</f>
        <v>1</v>
      </c>
      <c r="BX32" s="13" t="b">
        <f>AND('Contest Score sheet'!AQ32=TRUE,'Contest Score sheet'!AR32=TRUE)</f>
        <v>0</v>
      </c>
      <c r="BY32" s="13" t="b">
        <f t="shared" si="16"/>
        <v>1</v>
      </c>
      <c r="BZ32" s="14">
        <f>IF(BY32=TRUE,'Contest Score sheet'!AR32,'Contest Score sheet'!AQ32+'Contest Score sheet'!AR32)</f>
        <v>0</v>
      </c>
      <c r="CA32" s="13">
        <f t="shared" si="17"/>
        <v>0</v>
      </c>
    </row>
    <row r="33" spans="1:79" s="11" customFormat="1" ht="20.25" x14ac:dyDescent="0.3">
      <c r="A33" s="39" t="s">
        <v>88</v>
      </c>
      <c r="B33" s="47" t="s">
        <v>45</v>
      </c>
      <c r="C33" s="59">
        <f t="shared" si="0"/>
        <v>10.437000000000001</v>
      </c>
      <c r="D33" s="87" t="s">
        <v>89</v>
      </c>
      <c r="E33" s="46" t="s">
        <v>64</v>
      </c>
      <c r="F33" s="60">
        <f t="shared" si="1"/>
        <v>0.69580000000000009</v>
      </c>
      <c r="G33" s="59">
        <f t="shared" si="2"/>
        <v>0</v>
      </c>
      <c r="H33" s="59">
        <f t="shared" si="3"/>
        <v>0</v>
      </c>
      <c r="I33" s="60">
        <f t="shared" si="4"/>
        <v>0.45700000000000002</v>
      </c>
      <c r="J33" s="63">
        <f>SUM('Contest Score sheet'!BG33)</f>
        <v>5</v>
      </c>
      <c r="K33" s="59">
        <f>SUM('Contest Score sheet'!BG33*1)</f>
        <v>5</v>
      </c>
      <c r="L33" s="60">
        <f t="shared" si="5"/>
        <v>5.4370000000000012</v>
      </c>
      <c r="M33" s="52">
        <v>0.51700000000000002</v>
      </c>
      <c r="N33" s="52">
        <v>0.56299999999999994</v>
      </c>
      <c r="O33" s="52">
        <v>0.50600000000000001</v>
      </c>
      <c r="P33" s="52">
        <v>1</v>
      </c>
      <c r="Q33" s="52">
        <v>0.59299999999999997</v>
      </c>
      <c r="R33" s="60">
        <f t="shared" si="6"/>
        <v>3.1790000000000003</v>
      </c>
      <c r="S33" s="52">
        <v>0.52100000000000002</v>
      </c>
      <c r="T33" s="52">
        <v>0.55800000000000005</v>
      </c>
      <c r="U33" s="52">
        <v>0.54400000000000004</v>
      </c>
      <c r="V33" s="52">
        <v>1</v>
      </c>
      <c r="W33" s="52">
        <v>0.45700000000000002</v>
      </c>
      <c r="X33" s="60">
        <f t="shared" si="7"/>
        <v>3.08</v>
      </c>
      <c r="Y33" s="53">
        <v>1</v>
      </c>
      <c r="Z33" s="53">
        <v>1</v>
      </c>
      <c r="AA33" s="53">
        <v>0.56299999999999994</v>
      </c>
      <c r="AB33" s="53">
        <v>0.61499999999999999</v>
      </c>
      <c r="AC33" s="53">
        <v>1</v>
      </c>
      <c r="AD33" s="60">
        <f t="shared" si="8"/>
        <v>4.1779999999999999</v>
      </c>
      <c r="AE33" s="16"/>
      <c r="AF33" s="16"/>
      <c r="AG33" s="16"/>
      <c r="AH33" s="16"/>
      <c r="AI33" s="16"/>
      <c r="AJ33" s="76">
        <f t="shared" si="9"/>
        <v>0</v>
      </c>
      <c r="AK33" s="16"/>
      <c r="AL33" s="16"/>
      <c r="AM33" s="60">
        <f>'Contest Score sheet'!BO37</f>
        <v>0</v>
      </c>
      <c r="AN33" s="16"/>
      <c r="AO33" s="16"/>
      <c r="AP33" s="59">
        <f>'Contest Score sheet'!BU37</f>
        <v>0</v>
      </c>
      <c r="AQ33" s="16"/>
      <c r="AR33" s="17"/>
      <c r="AS33" s="60">
        <f>'Contest Score sheet'!CA37</f>
        <v>0</v>
      </c>
      <c r="AT33" s="62">
        <f t="shared" si="18"/>
        <v>0</v>
      </c>
      <c r="AU33" s="31"/>
      <c r="AW33" s="15">
        <f>COUNTIF('Contest Score sheet'!M33:Q33,1)</f>
        <v>1</v>
      </c>
      <c r="AX33" s="15">
        <f>COUNTIF('Contest Score sheet'!S33:W33,1)</f>
        <v>1</v>
      </c>
      <c r="AY33" s="15">
        <f>COUNTIF('Contest Score sheet'!Y33:AC33,1)</f>
        <v>3</v>
      </c>
      <c r="AZ33" s="15">
        <f>COUNTIF('Contest Score sheet'!AE33:AI33,1)</f>
        <v>0</v>
      </c>
      <c r="BA33" s="15">
        <f>COUNTIF('Contest Score sheet'!AK33,1)</f>
        <v>0</v>
      </c>
      <c r="BB33" s="15">
        <f>COUNTIF('Contest Score sheet'!AL33,1)</f>
        <v>0</v>
      </c>
      <c r="BC33" s="15">
        <f>COUNTIF('Contest Score sheet'!AN33,1)</f>
        <v>0</v>
      </c>
      <c r="BD33" s="15">
        <f>COUNTIF('Contest Score sheet'!AO33,1)</f>
        <v>0</v>
      </c>
      <c r="BE33" s="15">
        <f>COUNTIF('Contest Score sheet'!AQ33,1)</f>
        <v>0</v>
      </c>
      <c r="BF33" s="15">
        <f>COUNTIF('Contest Score sheet'!AR33,1)</f>
        <v>0</v>
      </c>
      <c r="BG33" s="15">
        <f t="shared" si="11"/>
        <v>5</v>
      </c>
      <c r="BJ33" s="13" t="b">
        <f>NOT('Contest Score sheet'!AK33=1)</f>
        <v>1</v>
      </c>
      <c r="BK33" s="13" t="b">
        <f>NOT('Contest Score sheet'!AL33=1)</f>
        <v>1</v>
      </c>
      <c r="BL33" s="13" t="b">
        <f>AND('Contest Score sheet'!AL33=TRUE,'Contest Score sheet'!AL33=TRUE)</f>
        <v>0</v>
      </c>
      <c r="BM33" s="13" t="b">
        <f t="shared" si="12"/>
        <v>1</v>
      </c>
      <c r="BN33" s="14">
        <f>IF(BM33=TRUE,'Contest Score sheet'!AL33,'Contest Score sheet'!AK33+'Contest Score sheet'!AL33)</f>
        <v>0</v>
      </c>
      <c r="BO33" s="13">
        <f t="shared" si="13"/>
        <v>0</v>
      </c>
      <c r="BP33" s="13" t="b">
        <f>NOT('Contest Score sheet'!AN33=1)</f>
        <v>1</v>
      </c>
      <c r="BQ33" s="13" t="b">
        <f>NOT('Contest Score sheet'!AO33=1)</f>
        <v>1</v>
      </c>
      <c r="BR33" s="13" t="b">
        <f>AND('Contest Score sheet'!AO33=TRUE,'Contest Score sheet'!AN33=TRUE)</f>
        <v>0</v>
      </c>
      <c r="BS33" s="13" t="b">
        <f t="shared" si="14"/>
        <v>1</v>
      </c>
      <c r="BT33" s="14">
        <f>IF(BS33=TRUE,'Contest Score sheet'!AO33,'Contest Score sheet'!AO33+'Contest Score sheet'!AN33)</f>
        <v>0</v>
      </c>
      <c r="BU33" s="13">
        <f t="shared" si="15"/>
        <v>0</v>
      </c>
      <c r="BV33" s="13" t="b">
        <f>NOT('Contest Score sheet'!AQ33=1)</f>
        <v>1</v>
      </c>
      <c r="BW33" s="13" t="b">
        <f>NOT('Contest Score sheet'!AR33=1)</f>
        <v>1</v>
      </c>
      <c r="BX33" s="13" t="b">
        <f>AND('Contest Score sheet'!AQ33=TRUE,'Contest Score sheet'!AR33=TRUE)</f>
        <v>0</v>
      </c>
      <c r="BY33" s="13" t="b">
        <f t="shared" si="16"/>
        <v>1</v>
      </c>
      <c r="BZ33" s="14">
        <f>IF(BY33=TRUE,'Contest Score sheet'!AR33,'Contest Score sheet'!AQ33+'Contest Score sheet'!AR33)</f>
        <v>0</v>
      </c>
      <c r="CA33" s="13">
        <f t="shared" si="17"/>
        <v>0</v>
      </c>
    </row>
    <row r="34" spans="1:79" s="11" customFormat="1" ht="20.25" x14ac:dyDescent="0.3">
      <c r="A34" s="39" t="s">
        <v>59</v>
      </c>
      <c r="B34" s="47" t="s">
        <v>49</v>
      </c>
      <c r="C34" s="59">
        <f t="shared" si="0"/>
        <v>10.89</v>
      </c>
      <c r="D34" s="47" t="s">
        <v>63</v>
      </c>
      <c r="E34" s="47" t="s">
        <v>64</v>
      </c>
      <c r="F34" s="60">
        <f t="shared" si="1"/>
        <v>0.72600000000000009</v>
      </c>
      <c r="G34" s="59">
        <f t="shared" si="2"/>
        <v>0</v>
      </c>
      <c r="H34" s="59">
        <f t="shared" si="3"/>
        <v>0</v>
      </c>
      <c r="I34" s="60">
        <f t="shared" si="4"/>
        <v>0.55700000000000005</v>
      </c>
      <c r="J34" s="63">
        <f>SUM('Contest Score sheet'!BG34)</f>
        <v>5</v>
      </c>
      <c r="K34" s="59">
        <f>SUM('Contest Score sheet'!BG34*1)</f>
        <v>5</v>
      </c>
      <c r="L34" s="60">
        <f t="shared" si="5"/>
        <v>5.8900000000000006</v>
      </c>
      <c r="M34" s="52">
        <v>0.60399999999999998</v>
      </c>
      <c r="N34" s="52">
        <v>1</v>
      </c>
      <c r="O34" s="52">
        <v>1</v>
      </c>
      <c r="P34" s="52">
        <v>0.61799999999999999</v>
      </c>
      <c r="Q34" s="52">
        <v>0.55700000000000005</v>
      </c>
      <c r="R34" s="60">
        <f t="shared" si="6"/>
        <v>3.7789999999999999</v>
      </c>
      <c r="S34" s="52">
        <v>0.59499999999999997</v>
      </c>
      <c r="T34" s="52">
        <v>0.58599999999999997</v>
      </c>
      <c r="U34" s="52">
        <v>0.57999999999999996</v>
      </c>
      <c r="V34" s="52">
        <v>1</v>
      </c>
      <c r="W34" s="52">
        <v>0.59399999999999997</v>
      </c>
      <c r="X34" s="60">
        <f t="shared" si="7"/>
        <v>3.355</v>
      </c>
      <c r="Y34" s="53">
        <v>0.57999999999999996</v>
      </c>
      <c r="Z34" s="53">
        <v>0.57899999999999996</v>
      </c>
      <c r="AA34" s="53">
        <v>1</v>
      </c>
      <c r="AB34" s="53">
        <v>1</v>
      </c>
      <c r="AC34" s="53">
        <v>0.59699999999999998</v>
      </c>
      <c r="AD34" s="60">
        <f t="shared" si="8"/>
        <v>3.7559999999999998</v>
      </c>
      <c r="AE34" s="16"/>
      <c r="AF34" s="16"/>
      <c r="AG34" s="16"/>
      <c r="AH34" s="16"/>
      <c r="AI34" s="16"/>
      <c r="AJ34" s="76">
        <f t="shared" si="9"/>
        <v>0</v>
      </c>
      <c r="AK34" s="16"/>
      <c r="AL34" s="16"/>
      <c r="AM34" s="60">
        <f>'Contest Score sheet'!BO14</f>
        <v>0</v>
      </c>
      <c r="AN34" s="16"/>
      <c r="AO34" s="16"/>
      <c r="AP34" s="59">
        <f>'Contest Score sheet'!BU14</f>
        <v>0</v>
      </c>
      <c r="AQ34" s="16"/>
      <c r="AR34" s="17"/>
      <c r="AS34" s="60">
        <f>'Contest Score sheet'!CA14</f>
        <v>0</v>
      </c>
      <c r="AT34" s="62">
        <f t="shared" si="18"/>
        <v>0</v>
      </c>
      <c r="AU34" s="31"/>
      <c r="AW34" s="15">
        <f>COUNTIF('Contest Score sheet'!M34:Q34,1)</f>
        <v>2</v>
      </c>
      <c r="AX34" s="15">
        <f>COUNTIF('Contest Score sheet'!S34:W34,1)</f>
        <v>1</v>
      </c>
      <c r="AY34" s="15">
        <f>COUNTIF('Contest Score sheet'!Y34:AC34,1)</f>
        <v>2</v>
      </c>
      <c r="AZ34" s="15">
        <f>COUNTIF('Contest Score sheet'!AE34:AI34,1)</f>
        <v>0</v>
      </c>
      <c r="BA34" s="15">
        <f>COUNTIF('Contest Score sheet'!AK34,1)</f>
        <v>0</v>
      </c>
      <c r="BB34" s="15">
        <f>COUNTIF('Contest Score sheet'!AL34,1)</f>
        <v>0</v>
      </c>
      <c r="BC34" s="15">
        <f>COUNTIF('Contest Score sheet'!AN34,1)</f>
        <v>0</v>
      </c>
      <c r="BD34" s="15">
        <f>COUNTIF('Contest Score sheet'!AO34,1)</f>
        <v>0</v>
      </c>
      <c r="BE34" s="15">
        <f>COUNTIF('Contest Score sheet'!AQ34,1)</f>
        <v>0</v>
      </c>
      <c r="BF34" s="15">
        <f>COUNTIF('Contest Score sheet'!AR34,1)</f>
        <v>0</v>
      </c>
      <c r="BG34" s="15">
        <f t="shared" si="11"/>
        <v>5</v>
      </c>
      <c r="BJ34" s="13" t="b">
        <f>NOT('Contest Score sheet'!AK34=1)</f>
        <v>1</v>
      </c>
      <c r="BK34" s="13" t="b">
        <f>NOT('Contest Score sheet'!AL34=1)</f>
        <v>1</v>
      </c>
      <c r="BL34" s="13" t="b">
        <f>AND('Contest Score sheet'!AL34=TRUE,'Contest Score sheet'!AL34=TRUE)</f>
        <v>0</v>
      </c>
      <c r="BM34" s="13" t="b">
        <f t="shared" si="12"/>
        <v>1</v>
      </c>
      <c r="BN34" s="14">
        <f>IF(BM34=TRUE,'Contest Score sheet'!AL34,'Contest Score sheet'!AK34+'Contest Score sheet'!AL34)</f>
        <v>0</v>
      </c>
      <c r="BO34" s="13">
        <f t="shared" si="13"/>
        <v>0</v>
      </c>
      <c r="BP34" s="13" t="b">
        <f>NOT('Contest Score sheet'!AN34=1)</f>
        <v>1</v>
      </c>
      <c r="BQ34" s="13" t="b">
        <f>NOT('Contest Score sheet'!AO34=1)</f>
        <v>1</v>
      </c>
      <c r="BR34" s="13" t="b">
        <f>AND('Contest Score sheet'!AO34=TRUE,'Contest Score sheet'!AN34=TRUE)</f>
        <v>0</v>
      </c>
      <c r="BS34" s="13" t="b">
        <f t="shared" si="14"/>
        <v>1</v>
      </c>
      <c r="BT34" s="14">
        <f>IF(BS34=TRUE,'Contest Score sheet'!AO34,'Contest Score sheet'!AO34+'Contest Score sheet'!AN34)</f>
        <v>0</v>
      </c>
      <c r="BU34" s="13">
        <f t="shared" si="15"/>
        <v>0</v>
      </c>
      <c r="BV34" s="13" t="b">
        <f>NOT('Contest Score sheet'!AQ34=1)</f>
        <v>1</v>
      </c>
      <c r="BW34" s="13" t="b">
        <f>NOT('Contest Score sheet'!AR34=1)</f>
        <v>1</v>
      </c>
      <c r="BX34" s="13" t="b">
        <f>AND('Contest Score sheet'!AQ34=TRUE,'Contest Score sheet'!AR34=TRUE)</f>
        <v>0</v>
      </c>
      <c r="BY34" s="13" t="b">
        <f t="shared" si="16"/>
        <v>1</v>
      </c>
      <c r="BZ34" s="14">
        <f>IF(BY34=TRUE,'Contest Score sheet'!AR34,'Contest Score sheet'!AQ34+'Contest Score sheet'!AR34)</f>
        <v>0</v>
      </c>
      <c r="CA34" s="13">
        <f t="shared" si="17"/>
        <v>0</v>
      </c>
    </row>
    <row r="35" spans="1:79" s="11" customFormat="1" ht="20.25" x14ac:dyDescent="0.3">
      <c r="A35" s="39" t="s">
        <v>54</v>
      </c>
      <c r="B35" s="47" t="s">
        <v>49</v>
      </c>
      <c r="C35" s="59">
        <f t="shared" si="0"/>
        <v>11.664000000000001</v>
      </c>
      <c r="D35" s="47" t="s">
        <v>63</v>
      </c>
      <c r="E35" s="47" t="s">
        <v>64</v>
      </c>
      <c r="F35" s="60">
        <f t="shared" si="1"/>
        <v>0.77759999999999996</v>
      </c>
      <c r="G35" s="59">
        <f t="shared" si="2"/>
        <v>0</v>
      </c>
      <c r="H35" s="59">
        <f t="shared" si="3"/>
        <v>0</v>
      </c>
      <c r="I35" s="60">
        <f t="shared" si="4"/>
        <v>0.59199999999999997</v>
      </c>
      <c r="J35" s="63">
        <f>SUM('Contest Score sheet'!BG35)</f>
        <v>6</v>
      </c>
      <c r="K35" s="59">
        <f>SUM('Contest Score sheet'!BG35*1)</f>
        <v>6</v>
      </c>
      <c r="L35" s="60">
        <f t="shared" si="5"/>
        <v>5.6640000000000015</v>
      </c>
      <c r="M35" s="52">
        <v>0.63</v>
      </c>
      <c r="N35" s="52">
        <v>0.621</v>
      </c>
      <c r="O35" s="52">
        <v>0.61499999999999999</v>
      </c>
      <c r="P35" s="52">
        <v>1</v>
      </c>
      <c r="Q35" s="52">
        <v>0.61</v>
      </c>
      <c r="R35" s="60">
        <f t="shared" si="6"/>
        <v>3.4759999999999995</v>
      </c>
      <c r="S35" s="52">
        <v>1</v>
      </c>
      <c r="T35" s="52">
        <v>1</v>
      </c>
      <c r="U35" s="52">
        <v>1</v>
      </c>
      <c r="V35" s="52">
        <v>1</v>
      </c>
      <c r="W35" s="52">
        <v>0.67400000000000004</v>
      </c>
      <c r="X35" s="60">
        <f t="shared" si="7"/>
        <v>4.6740000000000004</v>
      </c>
      <c r="Y35" s="53">
        <v>0.64500000000000002</v>
      </c>
      <c r="Z35" s="53">
        <v>0.59199999999999997</v>
      </c>
      <c r="AA35" s="53">
        <v>0.61499999999999999</v>
      </c>
      <c r="AB35" s="53">
        <v>1</v>
      </c>
      <c r="AC35" s="53">
        <v>0.66200000000000003</v>
      </c>
      <c r="AD35" s="60">
        <f t="shared" si="8"/>
        <v>3.5140000000000002</v>
      </c>
      <c r="AE35" s="16"/>
      <c r="AF35" s="16"/>
      <c r="AG35" s="16"/>
      <c r="AH35" s="16"/>
      <c r="AI35" s="16"/>
      <c r="AJ35" s="76">
        <f t="shared" si="9"/>
        <v>0</v>
      </c>
      <c r="AK35" s="16"/>
      <c r="AL35" s="16"/>
      <c r="AM35" s="60">
        <f>'Contest Score sheet'!BO9</f>
        <v>0</v>
      </c>
      <c r="AN35" s="16"/>
      <c r="AO35" s="16"/>
      <c r="AP35" s="59">
        <f>'Contest Score sheet'!BU9</f>
        <v>0</v>
      </c>
      <c r="AQ35" s="16"/>
      <c r="AR35" s="17"/>
      <c r="AS35" s="60">
        <f>'Contest Score sheet'!CA9</f>
        <v>0</v>
      </c>
      <c r="AT35" s="62">
        <f t="shared" si="18"/>
        <v>0</v>
      </c>
      <c r="AU35" s="31"/>
      <c r="AW35" s="15">
        <f>COUNTIF('Contest Score sheet'!M35:Q35,1)</f>
        <v>1</v>
      </c>
      <c r="AX35" s="15">
        <f>COUNTIF('Contest Score sheet'!S35:W35,1)</f>
        <v>4</v>
      </c>
      <c r="AY35" s="15">
        <f>COUNTIF('Contest Score sheet'!Y35:AC35,1)</f>
        <v>1</v>
      </c>
      <c r="AZ35" s="15">
        <f>COUNTIF('Contest Score sheet'!AE35:AI35,1)</f>
        <v>0</v>
      </c>
      <c r="BA35" s="15">
        <f>COUNTIF('Contest Score sheet'!AK35,1)</f>
        <v>0</v>
      </c>
      <c r="BB35" s="15">
        <f>COUNTIF('Contest Score sheet'!AL35,1)</f>
        <v>0</v>
      </c>
      <c r="BC35" s="15">
        <f>COUNTIF('Contest Score sheet'!AN35,1)</f>
        <v>0</v>
      </c>
      <c r="BD35" s="15">
        <f>COUNTIF('Contest Score sheet'!AO35,1)</f>
        <v>0</v>
      </c>
      <c r="BE35" s="15">
        <f>COUNTIF('Contest Score sheet'!AQ35,1)</f>
        <v>0</v>
      </c>
      <c r="BF35" s="15">
        <f>COUNTIF('Contest Score sheet'!AR35,1)</f>
        <v>0</v>
      </c>
      <c r="BG35" s="15">
        <f t="shared" si="11"/>
        <v>6</v>
      </c>
      <c r="BJ35" s="13" t="b">
        <f>NOT('Contest Score sheet'!AK35=1)</f>
        <v>1</v>
      </c>
      <c r="BK35" s="13" t="b">
        <f>NOT('Contest Score sheet'!AL35=1)</f>
        <v>1</v>
      </c>
      <c r="BL35" s="13" t="b">
        <f>AND('Contest Score sheet'!AL35=TRUE,'Contest Score sheet'!AL35=TRUE)</f>
        <v>0</v>
      </c>
      <c r="BM35" s="13" t="b">
        <f t="shared" si="12"/>
        <v>1</v>
      </c>
      <c r="BN35" s="14">
        <f>IF(BM35=TRUE,'Contest Score sheet'!AL35,'Contest Score sheet'!AK35+'Contest Score sheet'!AL35)</f>
        <v>0</v>
      </c>
      <c r="BO35" s="13">
        <f t="shared" si="13"/>
        <v>0</v>
      </c>
      <c r="BP35" s="13" t="b">
        <f>NOT('Contest Score sheet'!AN35=1)</f>
        <v>1</v>
      </c>
      <c r="BQ35" s="13" t="b">
        <f>NOT('Contest Score sheet'!AO35=1)</f>
        <v>1</v>
      </c>
      <c r="BR35" s="13" t="b">
        <f>AND('Contest Score sheet'!AO35=TRUE,'Contest Score sheet'!AN35=TRUE)</f>
        <v>0</v>
      </c>
      <c r="BS35" s="13" t="b">
        <f t="shared" si="14"/>
        <v>1</v>
      </c>
      <c r="BT35" s="14">
        <f>IF(BS35=TRUE,'Contest Score sheet'!AO35,'Contest Score sheet'!AO35+'Contest Score sheet'!AN35)</f>
        <v>0</v>
      </c>
      <c r="BU35" s="13">
        <f t="shared" si="15"/>
        <v>0</v>
      </c>
      <c r="BV35" s="13" t="b">
        <f>NOT('Contest Score sheet'!AQ35=1)</f>
        <v>1</v>
      </c>
      <c r="BW35" s="13" t="b">
        <f>NOT('Contest Score sheet'!AR35=1)</f>
        <v>1</v>
      </c>
      <c r="BX35" s="13" t="b">
        <f>AND('Contest Score sheet'!AQ35=TRUE,'Contest Score sheet'!AR35=TRUE)</f>
        <v>0</v>
      </c>
      <c r="BY35" s="13" t="b">
        <f t="shared" si="16"/>
        <v>1</v>
      </c>
      <c r="BZ35" s="14">
        <f>IF(BY35=TRUE,'Contest Score sheet'!AR35,'Contest Score sheet'!AQ35+'Contest Score sheet'!AR35)</f>
        <v>0</v>
      </c>
      <c r="CA35" s="13">
        <f t="shared" si="17"/>
        <v>0</v>
      </c>
    </row>
    <row r="36" spans="1:79" s="11" customFormat="1" ht="20.25" x14ac:dyDescent="0.3">
      <c r="A36" s="39" t="s">
        <v>67</v>
      </c>
      <c r="B36" s="47" t="s">
        <v>45</v>
      </c>
      <c r="C36" s="59">
        <f t="shared" si="0"/>
        <v>11.762</v>
      </c>
      <c r="D36" s="48" t="s">
        <v>69</v>
      </c>
      <c r="E36" s="47" t="s">
        <v>53</v>
      </c>
      <c r="F36" s="60">
        <f t="shared" si="1"/>
        <v>0.78413333333333324</v>
      </c>
      <c r="G36" s="59">
        <f t="shared" si="2"/>
        <v>0</v>
      </c>
      <c r="H36" s="59">
        <f t="shared" si="3"/>
        <v>0</v>
      </c>
      <c r="I36" s="60">
        <f t="shared" si="4"/>
        <v>0.33200000000000002</v>
      </c>
      <c r="J36" s="63">
        <f>SUM('Contest Score sheet'!BG36)</f>
        <v>10</v>
      </c>
      <c r="K36" s="59">
        <f>SUM('Contest Score sheet'!BG36*1)</f>
        <v>10</v>
      </c>
      <c r="L36" s="60">
        <f t="shared" si="5"/>
        <v>1.7620000000000005</v>
      </c>
      <c r="M36" s="52">
        <v>1</v>
      </c>
      <c r="N36" s="52">
        <v>1</v>
      </c>
      <c r="O36" s="52">
        <v>0.34499999999999997</v>
      </c>
      <c r="P36" s="52">
        <v>0.35799999999999998</v>
      </c>
      <c r="Q36" s="52">
        <v>1</v>
      </c>
      <c r="R36" s="60">
        <f t="shared" si="6"/>
        <v>3.7029999999999998</v>
      </c>
      <c r="S36" s="52">
        <v>1</v>
      </c>
      <c r="T36" s="52">
        <v>0.34699999999999998</v>
      </c>
      <c r="U36" s="52">
        <v>1</v>
      </c>
      <c r="V36" s="52">
        <v>0.33200000000000002</v>
      </c>
      <c r="W36" s="52">
        <v>1</v>
      </c>
      <c r="X36" s="60">
        <f t="shared" si="7"/>
        <v>3.6789999999999998</v>
      </c>
      <c r="Y36" s="53">
        <v>1</v>
      </c>
      <c r="Z36" s="53">
        <v>1</v>
      </c>
      <c r="AA36" s="53">
        <v>0.38</v>
      </c>
      <c r="AB36" s="53">
        <v>1</v>
      </c>
      <c r="AC36" s="53">
        <v>1</v>
      </c>
      <c r="AD36" s="60">
        <f t="shared" si="8"/>
        <v>4.38</v>
      </c>
      <c r="AE36" s="16"/>
      <c r="AF36" s="16"/>
      <c r="AG36" s="16"/>
      <c r="AH36" s="16"/>
      <c r="AI36" s="16"/>
      <c r="AJ36" s="76">
        <f t="shared" si="9"/>
        <v>0</v>
      </c>
      <c r="AK36" s="16"/>
      <c r="AL36" s="16"/>
      <c r="AM36" s="60">
        <f>'Contest Score sheet'!BO20</f>
        <v>0</v>
      </c>
      <c r="AN36" s="16"/>
      <c r="AO36" s="16"/>
      <c r="AP36" s="59">
        <f>'Contest Score sheet'!BU20</f>
        <v>0</v>
      </c>
      <c r="AQ36" s="16"/>
      <c r="AR36" s="17"/>
      <c r="AS36" s="60">
        <f>'Contest Score sheet'!CA20</f>
        <v>0</v>
      </c>
      <c r="AT36" s="62">
        <f t="shared" si="18"/>
        <v>0</v>
      </c>
      <c r="AU36" s="31"/>
      <c r="AW36" s="15">
        <f>COUNTIF('Contest Score sheet'!M36:Q36,1)</f>
        <v>3</v>
      </c>
      <c r="AX36" s="15">
        <f>COUNTIF('Contest Score sheet'!S36:W36,1)</f>
        <v>3</v>
      </c>
      <c r="AY36" s="15">
        <f>COUNTIF('Contest Score sheet'!Y36:AC36,1)</f>
        <v>4</v>
      </c>
      <c r="AZ36" s="15">
        <f>COUNTIF('Contest Score sheet'!AE36:AI36,1)</f>
        <v>0</v>
      </c>
      <c r="BA36" s="15">
        <f>COUNTIF('Contest Score sheet'!AK36,1)</f>
        <v>0</v>
      </c>
      <c r="BB36" s="15">
        <f>COUNTIF('Contest Score sheet'!AL36,1)</f>
        <v>0</v>
      </c>
      <c r="BC36" s="15">
        <f>COUNTIF('Contest Score sheet'!AN36,1)</f>
        <v>0</v>
      </c>
      <c r="BD36" s="15">
        <f>COUNTIF('Contest Score sheet'!AO36,1)</f>
        <v>0</v>
      </c>
      <c r="BE36" s="15">
        <f>COUNTIF('Contest Score sheet'!AQ36,1)</f>
        <v>0</v>
      </c>
      <c r="BF36" s="15">
        <f>COUNTIF('Contest Score sheet'!AR36,1)</f>
        <v>0</v>
      </c>
      <c r="BG36" s="15">
        <f t="shared" si="11"/>
        <v>10</v>
      </c>
      <c r="BJ36" s="13" t="b">
        <f>NOT('Contest Score sheet'!AK36=1)</f>
        <v>1</v>
      </c>
      <c r="BK36" s="13" t="b">
        <f>NOT('Contest Score sheet'!AL36=1)</f>
        <v>1</v>
      </c>
      <c r="BL36" s="13" t="b">
        <f>AND('Contest Score sheet'!AL36=TRUE,'Contest Score sheet'!AL36=TRUE)</f>
        <v>0</v>
      </c>
      <c r="BM36" s="13" t="b">
        <f t="shared" si="12"/>
        <v>1</v>
      </c>
      <c r="BN36" s="14">
        <f>IF(BM36=TRUE,'Contest Score sheet'!AL36,'Contest Score sheet'!AK36+'Contest Score sheet'!AL36)</f>
        <v>0</v>
      </c>
      <c r="BO36" s="13">
        <f t="shared" si="13"/>
        <v>0</v>
      </c>
      <c r="BP36" s="13" t="b">
        <f>NOT('Contest Score sheet'!AN36=1)</f>
        <v>1</v>
      </c>
      <c r="BQ36" s="13" t="b">
        <f>NOT('Contest Score sheet'!AO36=1)</f>
        <v>1</v>
      </c>
      <c r="BR36" s="13" t="b">
        <f>AND('Contest Score sheet'!AO36=TRUE,'Contest Score sheet'!AN36=TRUE)</f>
        <v>0</v>
      </c>
      <c r="BS36" s="13" t="b">
        <f t="shared" si="14"/>
        <v>1</v>
      </c>
      <c r="BT36" s="14">
        <f>IF(BS36=TRUE,'Contest Score sheet'!AO36,'Contest Score sheet'!AO36+'Contest Score sheet'!AN36)</f>
        <v>0</v>
      </c>
      <c r="BU36" s="13">
        <f t="shared" si="15"/>
        <v>0</v>
      </c>
      <c r="BV36" s="13" t="b">
        <f>NOT('Contest Score sheet'!AQ36=1)</f>
        <v>1</v>
      </c>
      <c r="BW36" s="13" t="b">
        <f>NOT('Contest Score sheet'!AR36=1)</f>
        <v>1</v>
      </c>
      <c r="BX36" s="13" t="b">
        <f>AND('Contest Score sheet'!AQ36=TRUE,'Contest Score sheet'!AR36=TRUE)</f>
        <v>0</v>
      </c>
      <c r="BY36" s="13" t="b">
        <f t="shared" si="16"/>
        <v>1</v>
      </c>
      <c r="BZ36" s="14">
        <f>IF(BY36=TRUE,'Contest Score sheet'!AR36,'Contest Score sheet'!AQ36+'Contest Score sheet'!AR36)</f>
        <v>0</v>
      </c>
      <c r="CA36" s="13">
        <f t="shared" si="17"/>
        <v>0</v>
      </c>
    </row>
    <row r="37" spans="1:79" s="11" customFormat="1" ht="20.25" x14ac:dyDescent="0.3">
      <c r="A37" s="39" t="s">
        <v>57</v>
      </c>
      <c r="B37" s="47" t="s">
        <v>45</v>
      </c>
      <c r="C37" s="59">
        <f t="shared" si="0"/>
        <v>12.250999999999999</v>
      </c>
      <c r="D37" s="47" t="s">
        <v>63</v>
      </c>
      <c r="E37" s="47" t="s">
        <v>64</v>
      </c>
      <c r="F37" s="60">
        <f t="shared" si="1"/>
        <v>0.81673333333333331</v>
      </c>
      <c r="G37" s="59">
        <f t="shared" si="2"/>
        <v>0</v>
      </c>
      <c r="H37" s="59">
        <f t="shared" si="3"/>
        <v>0</v>
      </c>
      <c r="I37" s="60">
        <f t="shared" si="4"/>
        <v>0.42599999999999999</v>
      </c>
      <c r="J37" s="63">
        <f>SUM('Contest Score sheet'!BG37)</f>
        <v>10</v>
      </c>
      <c r="K37" s="59">
        <f>SUM('Contest Score sheet'!BG37*1)</f>
        <v>10</v>
      </c>
      <c r="L37" s="60">
        <f t="shared" si="5"/>
        <v>2.2509999999999994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60">
        <f t="shared" si="6"/>
        <v>5</v>
      </c>
      <c r="S37" s="52">
        <v>0.42599999999999999</v>
      </c>
      <c r="T37" s="52">
        <v>0.434</v>
      </c>
      <c r="U37" s="52">
        <v>1</v>
      </c>
      <c r="V37" s="52">
        <v>0.47399999999999998</v>
      </c>
      <c r="W37" s="52">
        <v>1</v>
      </c>
      <c r="X37" s="60">
        <f t="shared" si="7"/>
        <v>3.3339999999999996</v>
      </c>
      <c r="Y37" s="53">
        <v>0.48</v>
      </c>
      <c r="Z37" s="53">
        <v>1</v>
      </c>
      <c r="AA37" s="53">
        <v>1</v>
      </c>
      <c r="AB37" s="53">
        <v>1</v>
      </c>
      <c r="AC37" s="53">
        <v>0.437</v>
      </c>
      <c r="AD37" s="60">
        <f t="shared" si="8"/>
        <v>3.9169999999999998</v>
      </c>
      <c r="AE37" s="53"/>
      <c r="AF37" s="53"/>
      <c r="AG37" s="53"/>
      <c r="AH37" s="53"/>
      <c r="AI37" s="53"/>
      <c r="AJ37" s="76">
        <f t="shared" si="9"/>
        <v>0</v>
      </c>
      <c r="AK37" s="53"/>
      <c r="AL37" s="53"/>
      <c r="AM37" s="60">
        <f>'Contest Score sheet'!BO12</f>
        <v>0</v>
      </c>
      <c r="AN37" s="53"/>
      <c r="AO37" s="53"/>
      <c r="AP37" s="60">
        <f>'Contest Score sheet'!BU12</f>
        <v>0</v>
      </c>
      <c r="AQ37" s="53"/>
      <c r="AR37" s="53"/>
      <c r="AS37" s="60">
        <f>'Contest Score sheet'!CA12</f>
        <v>0</v>
      </c>
      <c r="AT37" s="62">
        <f t="shared" si="18"/>
        <v>0</v>
      </c>
      <c r="AU37" s="31"/>
      <c r="AW37" s="15">
        <f>COUNTIF('Contest Score sheet'!M37:Q37,1)</f>
        <v>5</v>
      </c>
      <c r="AX37" s="15">
        <f>COUNTIF('Contest Score sheet'!S37:W37,1)</f>
        <v>2</v>
      </c>
      <c r="AY37" s="15">
        <f>COUNTIF('Contest Score sheet'!Y37:AC37,1)</f>
        <v>3</v>
      </c>
      <c r="AZ37" s="15">
        <f>COUNTIF('Contest Score sheet'!AE37:AI37,1)</f>
        <v>0</v>
      </c>
      <c r="BA37" s="15">
        <f>COUNTIF('Contest Score sheet'!AK37,1)</f>
        <v>0</v>
      </c>
      <c r="BB37" s="15">
        <f>COUNTIF('Contest Score sheet'!AL37,1)</f>
        <v>0</v>
      </c>
      <c r="BC37" s="15">
        <f>COUNTIF('Contest Score sheet'!AN37,1)</f>
        <v>0</v>
      </c>
      <c r="BD37" s="15">
        <f>COUNTIF('Contest Score sheet'!AO37,1)</f>
        <v>0</v>
      </c>
      <c r="BE37" s="15">
        <f>COUNTIF('Contest Score sheet'!AQ37,1)</f>
        <v>0</v>
      </c>
      <c r="BF37" s="15">
        <f>COUNTIF('Contest Score sheet'!AR37,1)</f>
        <v>0</v>
      </c>
      <c r="BG37" s="15">
        <f t="shared" si="11"/>
        <v>10</v>
      </c>
      <c r="BJ37" s="13" t="b">
        <f>NOT('Contest Score sheet'!AK37=1)</f>
        <v>1</v>
      </c>
      <c r="BK37" s="13" t="b">
        <f>NOT('Contest Score sheet'!AL37=1)</f>
        <v>1</v>
      </c>
      <c r="BL37" s="13" t="b">
        <f>AND('Contest Score sheet'!AL37=TRUE,'Contest Score sheet'!AL37=TRUE)</f>
        <v>0</v>
      </c>
      <c r="BM37" s="13" t="b">
        <f t="shared" si="12"/>
        <v>1</v>
      </c>
      <c r="BN37" s="14">
        <f>IF(BM37=TRUE,'Contest Score sheet'!AL37,'Contest Score sheet'!AK37+'Contest Score sheet'!AL37)</f>
        <v>0</v>
      </c>
      <c r="BO37" s="13">
        <f t="shared" si="13"/>
        <v>0</v>
      </c>
      <c r="BP37" s="13" t="b">
        <f>NOT('Contest Score sheet'!AN37=1)</f>
        <v>1</v>
      </c>
      <c r="BQ37" s="13" t="b">
        <f>NOT('Contest Score sheet'!AO37=1)</f>
        <v>1</v>
      </c>
      <c r="BR37" s="13" t="b">
        <f>AND('Contest Score sheet'!AO37=TRUE,'Contest Score sheet'!AN37=TRUE)</f>
        <v>0</v>
      </c>
      <c r="BS37" s="13" t="b">
        <f t="shared" si="14"/>
        <v>1</v>
      </c>
      <c r="BT37" s="14">
        <f>IF(BS37=TRUE,'Contest Score sheet'!AO37,'Contest Score sheet'!AO37+'Contest Score sheet'!AN37)</f>
        <v>0</v>
      </c>
      <c r="BU37" s="13">
        <f t="shared" si="15"/>
        <v>0</v>
      </c>
      <c r="BV37" s="13" t="b">
        <f>NOT('Contest Score sheet'!AQ37=1)</f>
        <v>1</v>
      </c>
      <c r="BW37" s="13" t="b">
        <f>NOT('Contest Score sheet'!AR37=1)</f>
        <v>1</v>
      </c>
      <c r="BX37" s="13" t="b">
        <f>AND('Contest Score sheet'!AQ37=TRUE,'Contest Score sheet'!AR37=TRUE)</f>
        <v>0</v>
      </c>
      <c r="BY37" s="13" t="b">
        <f t="shared" si="16"/>
        <v>1</v>
      </c>
      <c r="BZ37" s="14">
        <f>IF(BY37=TRUE,'Contest Score sheet'!AR37,'Contest Score sheet'!AQ37+'Contest Score sheet'!AR37)</f>
        <v>0</v>
      </c>
      <c r="CA37" s="13">
        <f t="shared" si="17"/>
        <v>0</v>
      </c>
    </row>
    <row r="38" spans="1:79" s="11" customFormat="1" ht="20.25" x14ac:dyDescent="0.3">
      <c r="A38" s="38" t="s">
        <v>62</v>
      </c>
      <c r="B38" s="47" t="s">
        <v>45</v>
      </c>
      <c r="C38" s="59">
        <f t="shared" si="0"/>
        <v>12.372</v>
      </c>
      <c r="D38" s="46" t="s">
        <v>63</v>
      </c>
      <c r="E38" s="46" t="s">
        <v>64</v>
      </c>
      <c r="F38" s="60">
        <f t="shared" si="1"/>
        <v>0.82479999999999998</v>
      </c>
      <c r="G38" s="59">
        <f t="shared" si="2"/>
        <v>0</v>
      </c>
      <c r="H38" s="59">
        <f t="shared" si="3"/>
        <v>0</v>
      </c>
      <c r="I38" s="59">
        <f t="shared" si="4"/>
        <v>0.45500000000000002</v>
      </c>
      <c r="J38" s="63">
        <f>SUM('Contest Score sheet'!BG38)</f>
        <v>10</v>
      </c>
      <c r="K38" s="59">
        <f>SUM('Contest Score sheet'!BG38*1)</f>
        <v>10</v>
      </c>
      <c r="L38" s="59">
        <f t="shared" si="5"/>
        <v>2.3719999999999999</v>
      </c>
      <c r="M38" s="52">
        <v>1</v>
      </c>
      <c r="N38" s="52">
        <v>1</v>
      </c>
      <c r="O38" s="52">
        <v>1</v>
      </c>
      <c r="P38" s="52">
        <v>0.495</v>
      </c>
      <c r="Q38" s="52">
        <v>1</v>
      </c>
      <c r="R38" s="59">
        <f t="shared" si="6"/>
        <v>4.4950000000000001</v>
      </c>
      <c r="S38" s="52">
        <v>1</v>
      </c>
      <c r="T38" s="52">
        <v>0.47299999999999998</v>
      </c>
      <c r="U38" s="52">
        <v>0.47399999999999998</v>
      </c>
      <c r="V38" s="52">
        <v>0.45500000000000002</v>
      </c>
      <c r="W38" s="52">
        <v>1</v>
      </c>
      <c r="X38" s="59">
        <f t="shared" si="7"/>
        <v>3.4019999999999997</v>
      </c>
      <c r="Y38" s="52">
        <v>1</v>
      </c>
      <c r="Z38" s="52">
        <v>1</v>
      </c>
      <c r="AA38" s="52">
        <v>0.47499999999999998</v>
      </c>
      <c r="AB38" s="52">
        <v>1</v>
      </c>
      <c r="AC38" s="52">
        <v>1</v>
      </c>
      <c r="AD38" s="59">
        <f t="shared" si="8"/>
        <v>4.4749999999999996</v>
      </c>
      <c r="AE38" s="52"/>
      <c r="AF38" s="52"/>
      <c r="AG38" s="52"/>
      <c r="AH38" s="52"/>
      <c r="AI38" s="52"/>
      <c r="AJ38" s="75">
        <f t="shared" si="9"/>
        <v>0</v>
      </c>
      <c r="AK38" s="52"/>
      <c r="AL38" s="52"/>
      <c r="AM38" s="59">
        <f>'Contest Score sheet'!BO17</f>
        <v>0</v>
      </c>
      <c r="AN38" s="52"/>
      <c r="AO38" s="52"/>
      <c r="AP38" s="59">
        <f>'Contest Score sheet'!BU17</f>
        <v>0</v>
      </c>
      <c r="AQ38" s="52"/>
      <c r="AR38" s="52"/>
      <c r="AS38" s="72">
        <f>'Contest Score sheet'!CA17</f>
        <v>0</v>
      </c>
      <c r="AT38" s="59">
        <f t="shared" si="18"/>
        <v>0</v>
      </c>
      <c r="AU38" s="57"/>
      <c r="AW38" s="15">
        <f>COUNTIF('Contest Score sheet'!M38:Q38,1)</f>
        <v>4</v>
      </c>
      <c r="AX38" s="15">
        <f>COUNTIF('Contest Score sheet'!S38:W38,1)</f>
        <v>2</v>
      </c>
      <c r="AY38" s="15">
        <f>COUNTIF('Contest Score sheet'!Y38:AC38,1)</f>
        <v>4</v>
      </c>
      <c r="AZ38" s="15">
        <f>COUNTIF('Contest Score sheet'!AE38:AI38,1)</f>
        <v>0</v>
      </c>
      <c r="BA38" s="15">
        <f>COUNTIF('Contest Score sheet'!AK38,1)</f>
        <v>0</v>
      </c>
      <c r="BB38" s="15">
        <f>COUNTIF('Contest Score sheet'!AL38,1)</f>
        <v>0</v>
      </c>
      <c r="BC38" s="15">
        <f>COUNTIF('Contest Score sheet'!AN38,1)</f>
        <v>0</v>
      </c>
      <c r="BD38" s="15">
        <f>COUNTIF('Contest Score sheet'!AO38,1)</f>
        <v>0</v>
      </c>
      <c r="BE38" s="15">
        <f>COUNTIF('Contest Score sheet'!AQ38,1)</f>
        <v>0</v>
      </c>
      <c r="BF38" s="15">
        <f>COUNTIF('Contest Score sheet'!AR38,1)</f>
        <v>0</v>
      </c>
      <c r="BG38" s="15">
        <f t="shared" si="11"/>
        <v>10</v>
      </c>
      <c r="BJ38" s="13" t="b">
        <f>NOT('Contest Score sheet'!AK38=1)</f>
        <v>1</v>
      </c>
      <c r="BK38" s="13" t="b">
        <f>NOT('Contest Score sheet'!AL38=1)</f>
        <v>1</v>
      </c>
      <c r="BL38" s="13" t="b">
        <f>AND('Contest Score sheet'!AL38=TRUE,'Contest Score sheet'!AL38=TRUE)</f>
        <v>0</v>
      </c>
      <c r="BM38" s="13" t="b">
        <f t="shared" si="12"/>
        <v>1</v>
      </c>
      <c r="BN38" s="14">
        <f>IF(BM38=TRUE,'Contest Score sheet'!AL38,'Contest Score sheet'!AK38+'Contest Score sheet'!AL38)</f>
        <v>0</v>
      </c>
      <c r="BO38" s="13">
        <f t="shared" si="13"/>
        <v>0</v>
      </c>
      <c r="BP38" s="13" t="b">
        <f>NOT('Contest Score sheet'!AN38=1)</f>
        <v>1</v>
      </c>
      <c r="BQ38" s="13" t="b">
        <f>NOT('Contest Score sheet'!AO38=1)</f>
        <v>1</v>
      </c>
      <c r="BR38" s="13" t="b">
        <f>AND('Contest Score sheet'!AO38=TRUE,'Contest Score sheet'!AN38=TRUE)</f>
        <v>0</v>
      </c>
      <c r="BS38" s="13" t="b">
        <f t="shared" si="14"/>
        <v>1</v>
      </c>
      <c r="BT38" s="14">
        <f>IF(BS38=TRUE,'Contest Score sheet'!AO38,'Contest Score sheet'!AO38+'Contest Score sheet'!AN38)</f>
        <v>0</v>
      </c>
      <c r="BU38" s="13">
        <f t="shared" si="15"/>
        <v>0</v>
      </c>
      <c r="BV38" s="13" t="b">
        <f>NOT('Contest Score sheet'!AQ38=1)</f>
        <v>1</v>
      </c>
      <c r="BW38" s="13" t="b">
        <f>NOT('Contest Score sheet'!AR38=1)</f>
        <v>1</v>
      </c>
      <c r="BX38" s="13" t="b">
        <f>AND('Contest Score sheet'!AQ38=TRUE,'Contest Score sheet'!AR38=TRUE)</f>
        <v>0</v>
      </c>
      <c r="BY38" s="13" t="b">
        <f t="shared" si="16"/>
        <v>1</v>
      </c>
      <c r="BZ38" s="14">
        <f>IF(BY38=TRUE,'Contest Score sheet'!AR38,'Contest Score sheet'!AQ38+'Contest Score sheet'!AR38)</f>
        <v>0</v>
      </c>
      <c r="CA38" s="13">
        <f t="shared" si="17"/>
        <v>0</v>
      </c>
    </row>
    <row r="39" spans="1:79" s="11" customFormat="1" ht="20.25" x14ac:dyDescent="0.3">
      <c r="A39" s="38" t="s">
        <v>76</v>
      </c>
      <c r="B39" s="47" t="s">
        <v>45</v>
      </c>
      <c r="C39" s="59">
        <f t="shared" si="0"/>
        <v>12.497</v>
      </c>
      <c r="D39" s="55" t="s">
        <v>77</v>
      </c>
      <c r="E39" s="55" t="s">
        <v>53</v>
      </c>
      <c r="F39" s="60">
        <f t="shared" si="1"/>
        <v>0.83313333333333339</v>
      </c>
      <c r="G39" s="59">
        <f t="shared" si="2"/>
        <v>0</v>
      </c>
      <c r="H39" s="59">
        <f t="shared" si="3"/>
        <v>0</v>
      </c>
      <c r="I39" s="60">
        <f t="shared" si="4"/>
        <v>0.34799999999999998</v>
      </c>
      <c r="J39" s="63">
        <f>SUM('Contest Score sheet'!BG39)</f>
        <v>11</v>
      </c>
      <c r="K39" s="59">
        <f>SUM('Contest Score sheet'!BG39*1)</f>
        <v>11</v>
      </c>
      <c r="L39" s="60">
        <f t="shared" si="5"/>
        <v>1.4969999999999999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60">
        <f t="shared" si="6"/>
        <v>5</v>
      </c>
      <c r="S39" s="52">
        <v>1</v>
      </c>
      <c r="T39" s="52">
        <v>0.40899999999999997</v>
      </c>
      <c r="U39" s="52">
        <v>0.38500000000000001</v>
      </c>
      <c r="V39" s="52">
        <v>1</v>
      </c>
      <c r="W39" s="52">
        <v>1</v>
      </c>
      <c r="X39" s="60">
        <f t="shared" si="7"/>
        <v>3.794</v>
      </c>
      <c r="Y39" s="52">
        <v>1</v>
      </c>
      <c r="Z39" s="52">
        <v>1</v>
      </c>
      <c r="AA39" s="52">
        <v>1</v>
      </c>
      <c r="AB39" s="52">
        <v>0.35499999999999998</v>
      </c>
      <c r="AC39" s="52">
        <v>0.34799999999999998</v>
      </c>
      <c r="AD39" s="60">
        <f t="shared" si="8"/>
        <v>3.7029999999999998</v>
      </c>
      <c r="AE39" s="53"/>
      <c r="AF39" s="53"/>
      <c r="AG39" s="53"/>
      <c r="AH39" s="53"/>
      <c r="AI39" s="53"/>
      <c r="AJ39" s="76">
        <f t="shared" si="9"/>
        <v>0</v>
      </c>
      <c r="AK39" s="53"/>
      <c r="AL39" s="53"/>
      <c r="AM39" s="60">
        <f>'Contest Score sheet'!BO26</f>
        <v>0</v>
      </c>
      <c r="AN39" s="53"/>
      <c r="AO39" s="53"/>
      <c r="AP39" s="59">
        <f>'Contest Score sheet'!BU26</f>
        <v>0</v>
      </c>
      <c r="AQ39" s="53"/>
      <c r="AR39" s="54"/>
      <c r="AS39" s="60">
        <f>'Contest Score sheet'!CA26</f>
        <v>0</v>
      </c>
      <c r="AT39" s="62">
        <f t="shared" si="18"/>
        <v>0</v>
      </c>
      <c r="AU39" s="57"/>
      <c r="AW39" s="15">
        <f>COUNTIF('Contest Score sheet'!M39:Q39,1)</f>
        <v>5</v>
      </c>
      <c r="AX39" s="15">
        <f>COUNTIF('Contest Score sheet'!S39:W39,1)</f>
        <v>3</v>
      </c>
      <c r="AY39" s="15">
        <f>COUNTIF('Contest Score sheet'!Y39:AC39,1)</f>
        <v>3</v>
      </c>
      <c r="AZ39" s="15">
        <f>COUNTIF('Contest Score sheet'!AE39:AI39,1)</f>
        <v>0</v>
      </c>
      <c r="BA39" s="15">
        <f>COUNTIF('Contest Score sheet'!AK39,1)</f>
        <v>0</v>
      </c>
      <c r="BB39" s="15">
        <f>COUNTIF('Contest Score sheet'!AL39,1)</f>
        <v>0</v>
      </c>
      <c r="BC39" s="15">
        <f>COUNTIF('Contest Score sheet'!AN39,1)</f>
        <v>0</v>
      </c>
      <c r="BD39" s="15">
        <f>COUNTIF('Contest Score sheet'!AO39,1)</f>
        <v>0</v>
      </c>
      <c r="BE39" s="15">
        <f>COUNTIF('Contest Score sheet'!AQ39,1)</f>
        <v>0</v>
      </c>
      <c r="BF39" s="15">
        <f>COUNTIF('Contest Score sheet'!AR39,1)</f>
        <v>0</v>
      </c>
      <c r="BG39" s="15">
        <f t="shared" si="11"/>
        <v>11</v>
      </c>
      <c r="BJ39" s="13" t="b">
        <f>NOT('Contest Score sheet'!AK39=1)</f>
        <v>1</v>
      </c>
      <c r="BK39" s="13" t="b">
        <f>NOT('Contest Score sheet'!AL39=1)</f>
        <v>1</v>
      </c>
      <c r="BL39" s="13" t="b">
        <f>AND('Contest Score sheet'!AL39=TRUE,'Contest Score sheet'!AL39=TRUE)</f>
        <v>0</v>
      </c>
      <c r="BM39" s="13" t="b">
        <f t="shared" si="12"/>
        <v>1</v>
      </c>
      <c r="BN39" s="14">
        <f>IF(BM39=TRUE,'Contest Score sheet'!AL39,'Contest Score sheet'!AK39+'Contest Score sheet'!AL39)</f>
        <v>0</v>
      </c>
      <c r="BO39" s="13">
        <f t="shared" si="13"/>
        <v>0</v>
      </c>
      <c r="BP39" s="13" t="b">
        <f>NOT('Contest Score sheet'!AN39=1)</f>
        <v>1</v>
      </c>
      <c r="BQ39" s="13" t="b">
        <f>NOT('Contest Score sheet'!AO39=1)</f>
        <v>1</v>
      </c>
      <c r="BR39" s="13" t="b">
        <f>AND('Contest Score sheet'!AO39=TRUE,'Contest Score sheet'!AN39=TRUE)</f>
        <v>0</v>
      </c>
      <c r="BS39" s="13" t="b">
        <f t="shared" si="14"/>
        <v>1</v>
      </c>
      <c r="BT39" s="14">
        <f>IF(BS39=TRUE,'Contest Score sheet'!AO39,'Contest Score sheet'!AO39+'Contest Score sheet'!AN39)</f>
        <v>0</v>
      </c>
      <c r="BU39" s="13">
        <f t="shared" si="15"/>
        <v>0</v>
      </c>
      <c r="BV39" s="13" t="b">
        <f>NOT('Contest Score sheet'!AQ39=1)</f>
        <v>1</v>
      </c>
      <c r="BW39" s="13" t="b">
        <f>NOT('Contest Score sheet'!AR39=1)</f>
        <v>1</v>
      </c>
      <c r="BX39" s="13" t="b">
        <f>AND('Contest Score sheet'!AQ39=TRUE,'Contest Score sheet'!AR39=TRUE)</f>
        <v>0</v>
      </c>
      <c r="BY39" s="13" t="b">
        <f t="shared" si="16"/>
        <v>1</v>
      </c>
      <c r="BZ39" s="14">
        <f>IF(BY39=TRUE,'Contest Score sheet'!AR39,'Contest Score sheet'!AQ39+'Contest Score sheet'!AR39)</f>
        <v>0</v>
      </c>
      <c r="CA39" s="13">
        <f t="shared" si="17"/>
        <v>0</v>
      </c>
    </row>
    <row r="40" spans="1:79" s="11" customFormat="1" ht="20.25" x14ac:dyDescent="0.3">
      <c r="A40" s="39" t="s">
        <v>55</v>
      </c>
      <c r="B40" s="47" t="s">
        <v>45</v>
      </c>
      <c r="C40" s="59">
        <f t="shared" si="0"/>
        <v>13.09</v>
      </c>
      <c r="D40" s="47" t="s">
        <v>63</v>
      </c>
      <c r="E40" s="47" t="s">
        <v>64</v>
      </c>
      <c r="F40" s="60">
        <f t="shared" si="1"/>
        <v>0.8726666666666667</v>
      </c>
      <c r="G40" s="59">
        <f t="shared" si="2"/>
        <v>0</v>
      </c>
      <c r="H40" s="59">
        <f t="shared" si="3"/>
        <v>0</v>
      </c>
      <c r="I40" s="60">
        <f t="shared" si="4"/>
        <v>0.51500000000000001</v>
      </c>
      <c r="J40" s="63">
        <f>SUM('Contest Score sheet'!BG40)</f>
        <v>11</v>
      </c>
      <c r="K40" s="59">
        <f>SUM('Contest Score sheet'!BG40*1)</f>
        <v>11</v>
      </c>
      <c r="L40" s="60">
        <f t="shared" si="5"/>
        <v>2.09</v>
      </c>
      <c r="M40" s="53">
        <v>1</v>
      </c>
      <c r="N40" s="53">
        <v>0.52500000000000002</v>
      </c>
      <c r="O40" s="53">
        <v>0.51600000000000001</v>
      </c>
      <c r="P40" s="53">
        <v>1</v>
      </c>
      <c r="Q40" s="53">
        <v>1</v>
      </c>
      <c r="R40" s="60">
        <f t="shared" si="6"/>
        <v>4.0410000000000004</v>
      </c>
      <c r="S40" s="53">
        <v>1</v>
      </c>
      <c r="T40" s="53">
        <v>0.51500000000000001</v>
      </c>
      <c r="U40" s="53">
        <v>1</v>
      </c>
      <c r="V40" s="53">
        <v>1</v>
      </c>
      <c r="W40" s="53">
        <v>0.53400000000000003</v>
      </c>
      <c r="X40" s="60">
        <f t="shared" si="7"/>
        <v>4.0490000000000004</v>
      </c>
      <c r="Y40" s="53">
        <v>1</v>
      </c>
      <c r="Z40" s="53">
        <v>1</v>
      </c>
      <c r="AA40" s="53">
        <v>1</v>
      </c>
      <c r="AB40" s="53">
        <v>1</v>
      </c>
      <c r="AC40" s="53">
        <v>1</v>
      </c>
      <c r="AD40" s="60">
        <f t="shared" si="8"/>
        <v>5</v>
      </c>
      <c r="AE40" s="53"/>
      <c r="AF40" s="53"/>
      <c r="AG40" s="53"/>
      <c r="AH40" s="53"/>
      <c r="AI40" s="53"/>
      <c r="AJ40" s="76">
        <f t="shared" si="9"/>
        <v>0</v>
      </c>
      <c r="AK40" s="53"/>
      <c r="AL40" s="53"/>
      <c r="AM40" s="60">
        <f>'Contest Score sheet'!BO10</f>
        <v>0</v>
      </c>
      <c r="AN40" s="53"/>
      <c r="AO40" s="53"/>
      <c r="AP40" s="59">
        <f>'Contest Score sheet'!BU10</f>
        <v>0</v>
      </c>
      <c r="AQ40" s="53"/>
      <c r="AR40" s="54"/>
      <c r="AS40" s="60">
        <f>'Contest Score sheet'!CA10</f>
        <v>0</v>
      </c>
      <c r="AT40" s="62">
        <f t="shared" si="18"/>
        <v>0</v>
      </c>
      <c r="AU40" s="57"/>
      <c r="AW40" s="15">
        <f>COUNTIF('Contest Score sheet'!M40:Q40,1)</f>
        <v>3</v>
      </c>
      <c r="AX40" s="15">
        <f>COUNTIF('Contest Score sheet'!S40:W40,1)</f>
        <v>3</v>
      </c>
      <c r="AY40" s="15">
        <f>COUNTIF('Contest Score sheet'!Y40:AC40,1)</f>
        <v>5</v>
      </c>
      <c r="AZ40" s="15">
        <f>COUNTIF('Contest Score sheet'!AE40:AI40,1)</f>
        <v>0</v>
      </c>
      <c r="BA40" s="15">
        <f>COUNTIF('Contest Score sheet'!AK40,1)</f>
        <v>0</v>
      </c>
      <c r="BB40" s="15">
        <f>COUNTIF('Contest Score sheet'!AL40,1)</f>
        <v>0</v>
      </c>
      <c r="BC40" s="15">
        <f>COUNTIF('Contest Score sheet'!AN40,1)</f>
        <v>0</v>
      </c>
      <c r="BD40" s="15">
        <f>COUNTIF('Contest Score sheet'!AO40,1)</f>
        <v>0</v>
      </c>
      <c r="BE40" s="15">
        <f>COUNTIF('Contest Score sheet'!AQ40,1)</f>
        <v>0</v>
      </c>
      <c r="BF40" s="15">
        <f>COUNTIF('Contest Score sheet'!AR40,1)</f>
        <v>0</v>
      </c>
      <c r="BG40" s="15">
        <f t="shared" ref="BG40" si="19">SUM(AW40:BF40)</f>
        <v>11</v>
      </c>
      <c r="BJ40" s="13" t="b">
        <f>NOT('Contest Score sheet'!AK40=1)</f>
        <v>1</v>
      </c>
      <c r="BK40" s="13" t="b">
        <f>NOT('Contest Score sheet'!AL40=1)</f>
        <v>1</v>
      </c>
      <c r="BL40" s="13" t="b">
        <f>AND('Contest Score sheet'!AL40=TRUE,'Contest Score sheet'!AL40=TRUE)</f>
        <v>0</v>
      </c>
      <c r="BM40" s="13" t="b">
        <f t="shared" ref="BM40" si="20">AND(BJ40=TRUE,BK40=TRUE)</f>
        <v>1</v>
      </c>
      <c r="BN40" s="14">
        <f>IF(BM40=TRUE,'Contest Score sheet'!AL40,'Contest Score sheet'!AK40+'Contest Score sheet'!AL40)</f>
        <v>0</v>
      </c>
      <c r="BO40" s="13">
        <f t="shared" ref="BO40" si="21">IF(BN40&gt;2,2,BN40)</f>
        <v>0</v>
      </c>
      <c r="BP40" s="13" t="b">
        <f>NOT('Contest Score sheet'!AN40=1)</f>
        <v>1</v>
      </c>
      <c r="BQ40" s="13" t="b">
        <f>NOT('Contest Score sheet'!AO40=1)</f>
        <v>1</v>
      </c>
      <c r="BR40" s="13" t="b">
        <f>AND('Contest Score sheet'!AO40=TRUE,'Contest Score sheet'!AN40=TRUE)</f>
        <v>0</v>
      </c>
      <c r="BS40" s="13" t="b">
        <f t="shared" ref="BS40" si="22">AND(BP40=TRUE,BQ40=TRUE)</f>
        <v>1</v>
      </c>
      <c r="BT40" s="14">
        <f>IF(BS40=TRUE,'Contest Score sheet'!AO40,'Contest Score sheet'!AO40+'Contest Score sheet'!AN40)</f>
        <v>0</v>
      </c>
      <c r="BU40" s="13">
        <f t="shared" ref="BU40" si="23">IF(BT40&gt;2,2,BT40)</f>
        <v>0</v>
      </c>
      <c r="BV40" s="13" t="b">
        <f>NOT('Contest Score sheet'!AQ40=1)</f>
        <v>1</v>
      </c>
      <c r="BW40" s="13" t="b">
        <f>NOT('Contest Score sheet'!AR40=1)</f>
        <v>1</v>
      </c>
      <c r="BX40" s="13" t="b">
        <f>AND('Contest Score sheet'!AQ40=TRUE,'Contest Score sheet'!AR40=TRUE)</f>
        <v>0</v>
      </c>
      <c r="BY40" s="13" t="b">
        <f t="shared" ref="BY40" si="24">AND(BV40=TRUE,BW40=TRUE)</f>
        <v>1</v>
      </c>
      <c r="BZ40" s="14">
        <f>IF(BY40=TRUE,'Contest Score sheet'!AR40,'Contest Score sheet'!AQ40+'Contest Score sheet'!AR40)</f>
        <v>0</v>
      </c>
      <c r="CA40" s="13">
        <f t="shared" ref="CA40" si="25">IF(BZ40&gt;2,2,BZ40)</f>
        <v>0</v>
      </c>
    </row>
    <row r="41" spans="1:79" s="11" customFormat="1" ht="20.25" x14ac:dyDescent="0.3">
      <c r="A41" s="40"/>
      <c r="B41" s="47"/>
      <c r="C41" s="59">
        <f t="shared" ref="C41" si="26">SUM(R41,X41,AD41,AJ41,AT41)</f>
        <v>0</v>
      </c>
      <c r="D41" s="56"/>
      <c r="E41" s="56"/>
      <c r="F41" s="60">
        <f t="shared" ref="F41" si="27">IFERROR(AVERAGE(M41:Q41,S41:W41,Y41:AC41,AE41:AI41,AF41),0)</f>
        <v>0</v>
      </c>
      <c r="G41" s="59">
        <f t="shared" ref="G41" si="28">IFERROR(AVERAGE(AK41,AN41,AQ41),0)</f>
        <v>0</v>
      </c>
      <c r="H41" s="59">
        <f t="shared" ref="H41" si="29">IFERROR(AVERAGE(AL41,AO41,AR41),0)</f>
        <v>0</v>
      </c>
      <c r="I41" s="60">
        <f t="shared" ref="I41" si="30">MIN(M41:Q41,S41:W41,Y41:AC41,AE41:AI41)</f>
        <v>0</v>
      </c>
      <c r="J41" s="63">
        <f>SUM('Contest Score sheet'!BG41)</f>
        <v>0</v>
      </c>
      <c r="K41" s="59">
        <f>SUM('Contest Score sheet'!BG41*1)</f>
        <v>0</v>
      </c>
      <c r="L41" s="60">
        <f t="shared" ref="L41" si="31">SUM(C41-K41)</f>
        <v>0</v>
      </c>
      <c r="M41" s="53"/>
      <c r="N41" s="53"/>
      <c r="O41" s="53"/>
      <c r="P41" s="53"/>
      <c r="Q41" s="53"/>
      <c r="R41" s="60">
        <f t="shared" ref="R41" si="32">SUM(M41:Q41)</f>
        <v>0</v>
      </c>
      <c r="S41" s="53"/>
      <c r="T41" s="53"/>
      <c r="U41" s="53"/>
      <c r="V41" s="53"/>
      <c r="W41" s="53"/>
      <c r="X41" s="60">
        <f t="shared" ref="X41" si="33">SUM(S41:W41)</f>
        <v>0</v>
      </c>
      <c r="Y41" s="53"/>
      <c r="Z41" s="53"/>
      <c r="AA41" s="53"/>
      <c r="AB41" s="53"/>
      <c r="AC41" s="53"/>
      <c r="AD41" s="60">
        <f t="shared" ref="AD41" si="34">SUM(Y41:AC41)</f>
        <v>0</v>
      </c>
      <c r="AE41" s="53"/>
      <c r="AF41" s="53"/>
      <c r="AG41" s="53"/>
      <c r="AH41" s="53"/>
      <c r="AI41" s="53"/>
      <c r="AJ41" s="76">
        <f t="shared" ref="AJ41" si="35">SUM(AE41:AI41)</f>
        <v>0</v>
      </c>
      <c r="AK41" s="53"/>
      <c r="AL41" s="53"/>
      <c r="AM41" s="60">
        <f>'Contest Score sheet'!BO41</f>
        <v>0</v>
      </c>
      <c r="AN41" s="53"/>
      <c r="AO41" s="53"/>
      <c r="AP41" s="59">
        <f>'Contest Score sheet'!BU41</f>
        <v>0</v>
      </c>
      <c r="AQ41" s="53"/>
      <c r="AR41" s="54"/>
      <c r="AS41" s="60">
        <f>'Contest Score sheet'!CA41</f>
        <v>0</v>
      </c>
      <c r="AT41" s="62">
        <f t="shared" ref="AT41" si="36">SUM(AS41,AP41,AM41)</f>
        <v>0</v>
      </c>
      <c r="AU41" s="57"/>
      <c r="AW41" s="15">
        <f>COUNTIF('Contest Score sheet'!M41:Q41,1)</f>
        <v>0</v>
      </c>
      <c r="AX41" s="15">
        <f>COUNTIF('Contest Score sheet'!S41:W41,1)</f>
        <v>0</v>
      </c>
      <c r="AY41" s="15">
        <f>COUNTIF('Contest Score sheet'!Y41:AC41,1)</f>
        <v>0</v>
      </c>
      <c r="AZ41" s="15">
        <f>COUNTIF('Contest Score sheet'!AE41:AI41,1)</f>
        <v>0</v>
      </c>
      <c r="BA41" s="15">
        <f>COUNTIF('Contest Score sheet'!AK41,1)</f>
        <v>0</v>
      </c>
      <c r="BB41" s="15">
        <f>COUNTIF('Contest Score sheet'!AL41,1)</f>
        <v>0</v>
      </c>
      <c r="BC41" s="15">
        <f>COUNTIF('Contest Score sheet'!AN41,1)</f>
        <v>0</v>
      </c>
      <c r="BD41" s="15">
        <f>COUNTIF('Contest Score sheet'!AO41,1)</f>
        <v>0</v>
      </c>
      <c r="BE41" s="15">
        <f>COUNTIF('Contest Score sheet'!AQ41,1)</f>
        <v>0</v>
      </c>
      <c r="BF41" s="15">
        <f>COUNTIF('Contest Score sheet'!AR41,1)</f>
        <v>0</v>
      </c>
      <c r="BG41" s="15">
        <f t="shared" ref="BG41" si="37">SUM(AW41:BF41)</f>
        <v>0</v>
      </c>
      <c r="BJ41" s="13" t="b">
        <f>NOT('Contest Score sheet'!AK41=1)</f>
        <v>1</v>
      </c>
      <c r="BK41" s="13" t="b">
        <f>NOT('Contest Score sheet'!AL41=1)</f>
        <v>1</v>
      </c>
      <c r="BL41" s="13" t="b">
        <f>AND('Contest Score sheet'!AL41=TRUE,'Contest Score sheet'!AL41=TRUE)</f>
        <v>0</v>
      </c>
      <c r="BM41" s="13" t="b">
        <f t="shared" ref="BM41" si="38">AND(BJ41=TRUE,BK41=TRUE)</f>
        <v>1</v>
      </c>
      <c r="BN41" s="14">
        <f>IF(BM41=TRUE,'Contest Score sheet'!AL41,'Contest Score sheet'!AK41+'Contest Score sheet'!AL41)</f>
        <v>0</v>
      </c>
      <c r="BO41" s="13">
        <f t="shared" ref="BO41" si="39">IF(BN41&gt;2,2,BN41)</f>
        <v>0</v>
      </c>
      <c r="BP41" s="13" t="b">
        <f>NOT('Contest Score sheet'!AN41=1)</f>
        <v>1</v>
      </c>
      <c r="BQ41" s="13" t="b">
        <f>NOT('Contest Score sheet'!AO41=1)</f>
        <v>1</v>
      </c>
      <c r="BR41" s="13" t="b">
        <f>AND('Contest Score sheet'!AO41=TRUE,'Contest Score sheet'!AN41=TRUE)</f>
        <v>0</v>
      </c>
      <c r="BS41" s="13" t="b">
        <f t="shared" ref="BS41" si="40">AND(BP41=TRUE,BQ41=TRUE)</f>
        <v>1</v>
      </c>
      <c r="BT41" s="14">
        <f>IF(BS41=TRUE,'Contest Score sheet'!AO41,'Contest Score sheet'!AO41+'Contest Score sheet'!AN41)</f>
        <v>0</v>
      </c>
      <c r="BU41" s="13">
        <f t="shared" ref="BU41" si="41">IF(BT41&gt;2,2,BT41)</f>
        <v>0</v>
      </c>
      <c r="BV41" s="13" t="b">
        <f>NOT('Contest Score sheet'!AQ41=1)</f>
        <v>1</v>
      </c>
      <c r="BW41" s="13" t="b">
        <f>NOT('Contest Score sheet'!AR41=1)</f>
        <v>1</v>
      </c>
      <c r="BX41" s="13" t="b">
        <f>AND('Contest Score sheet'!AQ41=TRUE,'Contest Score sheet'!AR41=TRUE)</f>
        <v>0</v>
      </c>
      <c r="BY41" s="13" t="b">
        <f t="shared" ref="BY41" si="42">AND(BV41=TRUE,BW41=TRUE)</f>
        <v>1</v>
      </c>
      <c r="BZ41" s="14">
        <f>IF(BY41=TRUE,'Contest Score sheet'!AR41,'Contest Score sheet'!AQ41+'Contest Score sheet'!AR41)</f>
        <v>0</v>
      </c>
      <c r="CA41" s="13">
        <f t="shared" ref="CA41" si="43">IF(BZ41&gt;2,2,BZ41)</f>
        <v>0</v>
      </c>
    </row>
    <row r="42" spans="1:79" s="11" customFormat="1" ht="20.25" x14ac:dyDescent="0.3">
      <c r="A42" s="40"/>
      <c r="B42" s="47"/>
      <c r="C42" s="59">
        <f t="shared" ref="C42:C55" si="44">SUM(R42,X42,AD42,AJ42,AT42)</f>
        <v>0</v>
      </c>
      <c r="D42" s="56"/>
      <c r="E42" s="56"/>
      <c r="F42" s="60">
        <f t="shared" ref="F42:F55" si="45">IFERROR(AVERAGE(M42:Q42,S42:W42,Y42:AC42,AE42:AI42,AF42),0)</f>
        <v>0</v>
      </c>
      <c r="G42" s="59">
        <f t="shared" ref="G42:G55" si="46">IFERROR(AVERAGE(AK42,AN42,AQ42),0)</f>
        <v>0</v>
      </c>
      <c r="H42" s="59">
        <f t="shared" ref="H42:H55" si="47">IFERROR(AVERAGE(AL42,AO42,AR42),0)</f>
        <v>0</v>
      </c>
      <c r="I42" s="60">
        <f t="shared" ref="I42:I55" si="48">MIN(M42:Q42,S42:W42,Y42:AC42,AE42:AI42)</f>
        <v>0</v>
      </c>
      <c r="J42" s="63">
        <f>SUM('Contest Score sheet'!BG42)</f>
        <v>0</v>
      </c>
      <c r="K42" s="59">
        <f>SUM('Contest Score sheet'!BG42*1)</f>
        <v>0</v>
      </c>
      <c r="L42" s="60">
        <f t="shared" ref="L42:L55" si="49">SUM(C42-K42)</f>
        <v>0</v>
      </c>
      <c r="M42" s="53"/>
      <c r="N42" s="53"/>
      <c r="O42" s="53"/>
      <c r="P42" s="53"/>
      <c r="Q42" s="53"/>
      <c r="R42" s="60">
        <f t="shared" ref="R42:R55" si="50">SUM(M42:Q42)</f>
        <v>0</v>
      </c>
      <c r="S42" s="53"/>
      <c r="T42" s="53"/>
      <c r="U42" s="53"/>
      <c r="V42" s="53"/>
      <c r="W42" s="53"/>
      <c r="X42" s="60">
        <f t="shared" ref="X42:X55" si="51">SUM(S42:W42)</f>
        <v>0</v>
      </c>
      <c r="Y42" s="53"/>
      <c r="Z42" s="53"/>
      <c r="AA42" s="53"/>
      <c r="AB42" s="53"/>
      <c r="AC42" s="53"/>
      <c r="AD42" s="60">
        <f t="shared" ref="AD42:AD55" si="52">SUM(Y42:AC42)</f>
        <v>0</v>
      </c>
      <c r="AE42" s="53"/>
      <c r="AF42" s="53"/>
      <c r="AG42" s="53"/>
      <c r="AH42" s="53"/>
      <c r="AI42" s="53"/>
      <c r="AJ42" s="76">
        <f t="shared" ref="AJ42:AJ55" si="53">SUM(AE42:AI42)</f>
        <v>0</v>
      </c>
      <c r="AK42" s="53"/>
      <c r="AL42" s="53"/>
      <c r="AM42" s="60">
        <f>'Contest Score sheet'!BO42</f>
        <v>0</v>
      </c>
      <c r="AN42" s="53"/>
      <c r="AO42" s="53"/>
      <c r="AP42" s="59">
        <f>'Contest Score sheet'!BU42</f>
        <v>0</v>
      </c>
      <c r="AQ42" s="53"/>
      <c r="AR42" s="54"/>
      <c r="AS42" s="60">
        <f>'Contest Score sheet'!CA42</f>
        <v>0</v>
      </c>
      <c r="AT42" s="62">
        <f t="shared" ref="AT42:AT55" si="54">SUM(AS42,AP42,AM42)</f>
        <v>0</v>
      </c>
      <c r="AU42" s="31"/>
      <c r="AW42" s="15">
        <f>COUNTIF('Contest Score sheet'!M42:Q42,1)</f>
        <v>0</v>
      </c>
      <c r="AX42" s="15">
        <f>COUNTIF('Contest Score sheet'!S42:W42,1)</f>
        <v>0</v>
      </c>
      <c r="AY42" s="15">
        <f>COUNTIF('Contest Score sheet'!Y42:AC42,1)</f>
        <v>0</v>
      </c>
      <c r="AZ42" s="15">
        <f>COUNTIF('Contest Score sheet'!AE42:AI42,1)</f>
        <v>0</v>
      </c>
      <c r="BA42" s="15">
        <f>COUNTIF('Contest Score sheet'!AK42,1)</f>
        <v>0</v>
      </c>
      <c r="BB42" s="15">
        <f>COUNTIF('Contest Score sheet'!AL42,1)</f>
        <v>0</v>
      </c>
      <c r="BC42" s="15">
        <f>COUNTIF('Contest Score sheet'!AN42,1)</f>
        <v>0</v>
      </c>
      <c r="BD42" s="15">
        <f>COUNTIF('Contest Score sheet'!AO42,1)</f>
        <v>0</v>
      </c>
      <c r="BE42" s="15">
        <f>COUNTIF('Contest Score sheet'!AQ42,1)</f>
        <v>0</v>
      </c>
      <c r="BF42" s="15">
        <f>COUNTIF('Contest Score sheet'!AR42,1)</f>
        <v>0</v>
      </c>
      <c r="BG42" s="15">
        <f t="shared" si="11"/>
        <v>0</v>
      </c>
      <c r="BJ42" s="13" t="b">
        <f>NOT('Contest Score sheet'!AK42=1)</f>
        <v>1</v>
      </c>
      <c r="BK42" s="13" t="b">
        <f>NOT('Contest Score sheet'!AL42=1)</f>
        <v>1</v>
      </c>
      <c r="BL42" s="13" t="b">
        <f>AND('Contest Score sheet'!AL42=TRUE,'Contest Score sheet'!AL42=TRUE)</f>
        <v>0</v>
      </c>
      <c r="BM42" s="13" t="b">
        <f t="shared" si="12"/>
        <v>1</v>
      </c>
      <c r="BN42" s="14">
        <f>IF(BM42=TRUE,'Contest Score sheet'!AL42,'Contest Score sheet'!AK42+'Contest Score sheet'!AL42)</f>
        <v>0</v>
      </c>
      <c r="BO42" s="13">
        <f t="shared" si="13"/>
        <v>0</v>
      </c>
      <c r="BP42" s="13" t="b">
        <f>NOT('Contest Score sheet'!AN42=1)</f>
        <v>1</v>
      </c>
      <c r="BQ42" s="13" t="b">
        <f>NOT('Contest Score sheet'!AO42=1)</f>
        <v>1</v>
      </c>
      <c r="BR42" s="13" t="b">
        <f>AND('Contest Score sheet'!AO42=TRUE,'Contest Score sheet'!AN42=TRUE)</f>
        <v>0</v>
      </c>
      <c r="BS42" s="13" t="b">
        <f t="shared" si="14"/>
        <v>1</v>
      </c>
      <c r="BT42" s="14">
        <f>IF(BS42=TRUE,'Contest Score sheet'!AO42,'Contest Score sheet'!AO42+'Contest Score sheet'!AN42)</f>
        <v>0</v>
      </c>
      <c r="BU42" s="13">
        <f t="shared" si="15"/>
        <v>0</v>
      </c>
      <c r="BV42" s="13" t="b">
        <f>NOT('Contest Score sheet'!AQ42=1)</f>
        <v>1</v>
      </c>
      <c r="BW42" s="13" t="b">
        <f>NOT('Contest Score sheet'!AR42=1)</f>
        <v>1</v>
      </c>
      <c r="BX42" s="13" t="b">
        <f>AND('Contest Score sheet'!AQ42=TRUE,'Contest Score sheet'!AR42=TRUE)</f>
        <v>0</v>
      </c>
      <c r="BY42" s="13" t="b">
        <f t="shared" si="16"/>
        <v>1</v>
      </c>
      <c r="BZ42" s="14">
        <f>IF(BY42=TRUE,'Contest Score sheet'!AR42,'Contest Score sheet'!AQ42+'Contest Score sheet'!AR42)</f>
        <v>0</v>
      </c>
      <c r="CA42" s="13">
        <f t="shared" si="17"/>
        <v>0</v>
      </c>
    </row>
    <row r="43" spans="1:79" s="11" customFormat="1" ht="20.25" hidden="1" x14ac:dyDescent="0.3">
      <c r="A43" s="40"/>
      <c r="B43" s="41"/>
      <c r="C43" s="59">
        <f t="shared" si="44"/>
        <v>0</v>
      </c>
      <c r="D43" s="56"/>
      <c r="E43" s="56"/>
      <c r="F43" s="60">
        <f t="shared" si="45"/>
        <v>0</v>
      </c>
      <c r="G43" s="59">
        <f t="shared" si="46"/>
        <v>0</v>
      </c>
      <c r="H43" s="59">
        <f t="shared" si="47"/>
        <v>0</v>
      </c>
      <c r="I43" s="60">
        <f t="shared" si="48"/>
        <v>0</v>
      </c>
      <c r="J43" s="63">
        <f>SUM('Contest Score sheet'!BG43)</f>
        <v>0</v>
      </c>
      <c r="K43" s="59">
        <f>SUM('Contest Score sheet'!BG43*1)</f>
        <v>0</v>
      </c>
      <c r="L43" s="60">
        <f t="shared" si="49"/>
        <v>0</v>
      </c>
      <c r="M43" s="53"/>
      <c r="N43" s="53"/>
      <c r="O43" s="53"/>
      <c r="P43" s="53"/>
      <c r="Q43" s="53"/>
      <c r="R43" s="60">
        <f t="shared" si="50"/>
        <v>0</v>
      </c>
      <c r="S43" s="53"/>
      <c r="T43" s="53"/>
      <c r="U43" s="53"/>
      <c r="V43" s="53"/>
      <c r="W43" s="53"/>
      <c r="X43" s="60">
        <f t="shared" si="51"/>
        <v>0</v>
      </c>
      <c r="Y43" s="53"/>
      <c r="Z43" s="53"/>
      <c r="AA43" s="53"/>
      <c r="AB43" s="53"/>
      <c r="AC43" s="53"/>
      <c r="AD43" s="60">
        <f t="shared" si="52"/>
        <v>0</v>
      </c>
      <c r="AE43" s="16"/>
      <c r="AF43" s="16"/>
      <c r="AG43" s="16"/>
      <c r="AH43" s="16"/>
      <c r="AI43" s="16"/>
      <c r="AJ43" s="76">
        <f t="shared" si="53"/>
        <v>0</v>
      </c>
      <c r="AK43" s="16"/>
      <c r="AL43" s="16"/>
      <c r="AM43" s="60">
        <f>'Contest Score sheet'!BO43</f>
        <v>0</v>
      </c>
      <c r="AN43" s="16"/>
      <c r="AO43" s="16"/>
      <c r="AP43" s="59">
        <f>'Contest Score sheet'!BU43</f>
        <v>0</v>
      </c>
      <c r="AQ43" s="16"/>
      <c r="AR43" s="17"/>
      <c r="AS43" s="60">
        <f>'Contest Score sheet'!CA43</f>
        <v>0</v>
      </c>
      <c r="AT43" s="62">
        <f t="shared" si="54"/>
        <v>0</v>
      </c>
      <c r="AU43" s="74"/>
      <c r="AW43" s="15">
        <f>COUNTIF('Contest Score sheet'!M43:Q43,1)</f>
        <v>0</v>
      </c>
      <c r="AX43" s="15">
        <f>COUNTIF('Contest Score sheet'!S43:W43,1)</f>
        <v>0</v>
      </c>
      <c r="AY43" s="15">
        <f>COUNTIF('Contest Score sheet'!Y43:AC43,1)</f>
        <v>0</v>
      </c>
      <c r="AZ43" s="15">
        <f>COUNTIF('Contest Score sheet'!AE43:AI43,1)</f>
        <v>0</v>
      </c>
      <c r="BA43" s="15">
        <f>COUNTIF('Contest Score sheet'!AK43,1)</f>
        <v>0</v>
      </c>
      <c r="BB43" s="15">
        <f>COUNTIF('Contest Score sheet'!AL43,1)</f>
        <v>0</v>
      </c>
      <c r="BC43" s="15">
        <f>COUNTIF('Contest Score sheet'!AN43,1)</f>
        <v>0</v>
      </c>
      <c r="BD43" s="15">
        <f>COUNTIF('Contest Score sheet'!AO43,1)</f>
        <v>0</v>
      </c>
      <c r="BE43" s="15">
        <f>COUNTIF('Contest Score sheet'!AQ43,1)</f>
        <v>0</v>
      </c>
      <c r="BF43" s="15">
        <f>COUNTIF('Contest Score sheet'!AR43,1)</f>
        <v>0</v>
      </c>
      <c r="BG43" s="15">
        <f t="shared" si="11"/>
        <v>0</v>
      </c>
      <c r="BJ43" s="13" t="b">
        <f>NOT('Contest Score sheet'!AK43=1)</f>
        <v>1</v>
      </c>
      <c r="BK43" s="13" t="b">
        <f>NOT('Contest Score sheet'!AL43=1)</f>
        <v>1</v>
      </c>
      <c r="BL43" s="13" t="b">
        <f>AND('Contest Score sheet'!AL43=TRUE,'Contest Score sheet'!AL43=TRUE)</f>
        <v>0</v>
      </c>
      <c r="BM43" s="13" t="b">
        <f t="shared" si="12"/>
        <v>1</v>
      </c>
      <c r="BN43" s="14">
        <f>IF(BM43=TRUE,'Contest Score sheet'!AL43,'Contest Score sheet'!AK43+'Contest Score sheet'!AL43)</f>
        <v>0</v>
      </c>
      <c r="BO43" s="13">
        <f t="shared" si="13"/>
        <v>0</v>
      </c>
      <c r="BP43" s="13" t="b">
        <f>NOT('Contest Score sheet'!AN43=1)</f>
        <v>1</v>
      </c>
      <c r="BQ43" s="13" t="b">
        <f>NOT('Contest Score sheet'!AO43=1)</f>
        <v>1</v>
      </c>
      <c r="BR43" s="13" t="b">
        <f>AND('Contest Score sheet'!AO43=TRUE,'Contest Score sheet'!AN43=TRUE)</f>
        <v>0</v>
      </c>
      <c r="BS43" s="13" t="b">
        <f t="shared" si="14"/>
        <v>1</v>
      </c>
      <c r="BT43" s="14">
        <f>IF(BS43=TRUE,'Contest Score sheet'!AO43,'Contest Score sheet'!AO43+'Contest Score sheet'!AN43)</f>
        <v>0</v>
      </c>
      <c r="BU43" s="13">
        <f t="shared" si="15"/>
        <v>0</v>
      </c>
      <c r="BV43" s="13" t="b">
        <f>NOT('Contest Score sheet'!AQ43=1)</f>
        <v>1</v>
      </c>
      <c r="BW43" s="13" t="b">
        <f>NOT('Contest Score sheet'!AR43=1)</f>
        <v>1</v>
      </c>
      <c r="BX43" s="13" t="b">
        <f>AND('Contest Score sheet'!AQ43=TRUE,'Contest Score sheet'!AR43=TRUE)</f>
        <v>0</v>
      </c>
      <c r="BY43" s="13" t="b">
        <f t="shared" si="16"/>
        <v>1</v>
      </c>
      <c r="BZ43" s="14">
        <f>IF(BY43=TRUE,'Contest Score sheet'!AR43,'Contest Score sheet'!AQ43+'Contest Score sheet'!AR43)</f>
        <v>0</v>
      </c>
      <c r="CA43" s="13">
        <f t="shared" si="17"/>
        <v>0</v>
      </c>
    </row>
    <row r="44" spans="1:79" s="11" customFormat="1" ht="20.25" hidden="1" x14ac:dyDescent="0.3">
      <c r="A44" s="40"/>
      <c r="B44" s="41"/>
      <c r="C44" s="59">
        <f t="shared" si="44"/>
        <v>0</v>
      </c>
      <c r="D44" s="56"/>
      <c r="E44" s="56"/>
      <c r="F44" s="60">
        <f t="shared" si="45"/>
        <v>0</v>
      </c>
      <c r="G44" s="59">
        <f t="shared" si="46"/>
        <v>0</v>
      </c>
      <c r="H44" s="59">
        <f t="shared" si="47"/>
        <v>0</v>
      </c>
      <c r="I44" s="60">
        <f t="shared" si="48"/>
        <v>0</v>
      </c>
      <c r="J44" s="63">
        <f>SUM('Contest Score sheet'!BG44)</f>
        <v>0</v>
      </c>
      <c r="K44" s="59">
        <f>SUM('Contest Score sheet'!BG44*1)</f>
        <v>0</v>
      </c>
      <c r="L44" s="60">
        <f t="shared" si="49"/>
        <v>0</v>
      </c>
      <c r="M44" s="16"/>
      <c r="N44" s="16"/>
      <c r="O44" s="16"/>
      <c r="P44" s="16"/>
      <c r="Q44" s="16"/>
      <c r="R44" s="60">
        <f t="shared" si="50"/>
        <v>0</v>
      </c>
      <c r="S44" s="16"/>
      <c r="T44" s="16"/>
      <c r="U44" s="16"/>
      <c r="V44" s="16"/>
      <c r="W44" s="16"/>
      <c r="X44" s="60">
        <f t="shared" si="51"/>
        <v>0</v>
      </c>
      <c r="Y44" s="16"/>
      <c r="Z44" s="16"/>
      <c r="AA44" s="16"/>
      <c r="AB44" s="16"/>
      <c r="AC44" s="16"/>
      <c r="AD44" s="60">
        <f t="shared" si="52"/>
        <v>0</v>
      </c>
      <c r="AE44" s="16"/>
      <c r="AF44" s="16"/>
      <c r="AG44" s="16"/>
      <c r="AH44" s="16"/>
      <c r="AI44" s="16"/>
      <c r="AJ44" s="76">
        <f t="shared" si="53"/>
        <v>0</v>
      </c>
      <c r="AK44" s="16"/>
      <c r="AL44" s="16"/>
      <c r="AM44" s="60">
        <f>'Contest Score sheet'!BO44</f>
        <v>0</v>
      </c>
      <c r="AN44" s="16"/>
      <c r="AO44" s="16"/>
      <c r="AP44" s="59">
        <f>'Contest Score sheet'!BU44</f>
        <v>0</v>
      </c>
      <c r="AQ44" s="16"/>
      <c r="AR44" s="17"/>
      <c r="AS44" s="60">
        <f>'Contest Score sheet'!CA44</f>
        <v>0</v>
      </c>
      <c r="AT44" s="62">
        <f t="shared" si="54"/>
        <v>0</v>
      </c>
      <c r="AU44" s="31"/>
      <c r="AW44" s="15">
        <f>COUNTIF('Contest Score sheet'!M44:Q44,1)</f>
        <v>0</v>
      </c>
      <c r="AX44" s="15">
        <f>COUNTIF('Contest Score sheet'!S44:W44,1)</f>
        <v>0</v>
      </c>
      <c r="AY44" s="15">
        <f>COUNTIF('Contest Score sheet'!Y44:AC44,1)</f>
        <v>0</v>
      </c>
      <c r="AZ44" s="15">
        <f>COUNTIF('Contest Score sheet'!AE44:AI44,1)</f>
        <v>0</v>
      </c>
      <c r="BA44" s="15">
        <f>COUNTIF('Contest Score sheet'!AK44,1)</f>
        <v>0</v>
      </c>
      <c r="BB44" s="15">
        <f>COUNTIF('Contest Score sheet'!AL44,1)</f>
        <v>0</v>
      </c>
      <c r="BC44" s="15">
        <f>COUNTIF('Contest Score sheet'!AN44,1)</f>
        <v>0</v>
      </c>
      <c r="BD44" s="15">
        <f>COUNTIF('Contest Score sheet'!AO44,1)</f>
        <v>0</v>
      </c>
      <c r="BE44" s="15">
        <f>COUNTIF('Contest Score sheet'!AQ44,1)</f>
        <v>0</v>
      </c>
      <c r="BF44" s="15">
        <f>COUNTIF('Contest Score sheet'!AR44,1)</f>
        <v>0</v>
      </c>
      <c r="BG44" s="15">
        <f t="shared" si="11"/>
        <v>0</v>
      </c>
      <c r="BJ44" s="13" t="b">
        <f>NOT('Contest Score sheet'!AK44=1)</f>
        <v>1</v>
      </c>
      <c r="BK44" s="13" t="b">
        <f>NOT('Contest Score sheet'!AL44=1)</f>
        <v>1</v>
      </c>
      <c r="BL44" s="13" t="b">
        <f>AND('Contest Score sheet'!AL44=TRUE,'Contest Score sheet'!AL44=TRUE)</f>
        <v>0</v>
      </c>
      <c r="BM44" s="13" t="b">
        <f t="shared" si="12"/>
        <v>1</v>
      </c>
      <c r="BN44" s="14">
        <f>IF(BM44=TRUE,'Contest Score sheet'!AL44,'Contest Score sheet'!AK44+'Contest Score sheet'!AL44)</f>
        <v>0</v>
      </c>
      <c r="BO44" s="13">
        <f t="shared" si="13"/>
        <v>0</v>
      </c>
      <c r="BP44" s="13" t="b">
        <f>NOT('Contest Score sheet'!AN44=1)</f>
        <v>1</v>
      </c>
      <c r="BQ44" s="13" t="b">
        <f>NOT('Contest Score sheet'!AO44=1)</f>
        <v>1</v>
      </c>
      <c r="BR44" s="13" t="b">
        <f>AND('Contest Score sheet'!AO44=TRUE,'Contest Score sheet'!AN44=TRUE)</f>
        <v>0</v>
      </c>
      <c r="BS44" s="13" t="b">
        <f t="shared" si="14"/>
        <v>1</v>
      </c>
      <c r="BT44" s="14">
        <f>IF(BS44=TRUE,'Contest Score sheet'!AO44,'Contest Score sheet'!AO44+'Contest Score sheet'!AN44)</f>
        <v>0</v>
      </c>
      <c r="BU44" s="13">
        <f t="shared" si="15"/>
        <v>0</v>
      </c>
      <c r="BV44" s="13" t="b">
        <f>NOT('Contest Score sheet'!AQ44=1)</f>
        <v>1</v>
      </c>
      <c r="BW44" s="13" t="b">
        <f>NOT('Contest Score sheet'!AR44=1)</f>
        <v>1</v>
      </c>
      <c r="BX44" s="13" t="b">
        <f>AND('Contest Score sheet'!AQ44=TRUE,'Contest Score sheet'!AR44=TRUE)</f>
        <v>0</v>
      </c>
      <c r="BY44" s="13" t="b">
        <f t="shared" si="16"/>
        <v>1</v>
      </c>
      <c r="BZ44" s="14">
        <f>IF(BY44=TRUE,'Contest Score sheet'!AR44,'Contest Score sheet'!AQ44+'Contest Score sheet'!AR44)</f>
        <v>0</v>
      </c>
      <c r="CA44" s="13">
        <f t="shared" si="17"/>
        <v>0</v>
      </c>
    </row>
    <row r="45" spans="1:79" s="11" customFormat="1" ht="20.25" hidden="1" x14ac:dyDescent="0.3">
      <c r="A45" s="40"/>
      <c r="B45" s="41"/>
      <c r="C45" s="59">
        <f t="shared" si="44"/>
        <v>0</v>
      </c>
      <c r="D45" s="56"/>
      <c r="E45" s="56"/>
      <c r="F45" s="60">
        <f t="shared" si="45"/>
        <v>0</v>
      </c>
      <c r="G45" s="59">
        <f t="shared" si="46"/>
        <v>0</v>
      </c>
      <c r="H45" s="59">
        <f t="shared" si="47"/>
        <v>0</v>
      </c>
      <c r="I45" s="60">
        <f t="shared" si="48"/>
        <v>0</v>
      </c>
      <c r="J45" s="63">
        <f>SUM('Contest Score sheet'!BG45)</f>
        <v>0</v>
      </c>
      <c r="K45" s="59">
        <f>SUM('Contest Score sheet'!BG45*1)</f>
        <v>0</v>
      </c>
      <c r="L45" s="60">
        <f t="shared" si="49"/>
        <v>0</v>
      </c>
      <c r="M45" s="16"/>
      <c r="N45" s="16"/>
      <c r="O45" s="16"/>
      <c r="P45" s="16"/>
      <c r="Q45" s="16"/>
      <c r="R45" s="60">
        <f t="shared" si="50"/>
        <v>0</v>
      </c>
      <c r="S45" s="16"/>
      <c r="T45" s="16"/>
      <c r="U45" s="16"/>
      <c r="V45" s="16"/>
      <c r="W45" s="16"/>
      <c r="X45" s="60">
        <f t="shared" si="51"/>
        <v>0</v>
      </c>
      <c r="Y45" s="16"/>
      <c r="Z45" s="16"/>
      <c r="AA45" s="16"/>
      <c r="AB45" s="16"/>
      <c r="AC45" s="16"/>
      <c r="AD45" s="60">
        <f t="shared" si="52"/>
        <v>0</v>
      </c>
      <c r="AE45" s="16"/>
      <c r="AF45" s="16"/>
      <c r="AG45" s="16"/>
      <c r="AH45" s="16"/>
      <c r="AI45" s="16"/>
      <c r="AJ45" s="76">
        <f t="shared" si="53"/>
        <v>0</v>
      </c>
      <c r="AK45" s="16"/>
      <c r="AL45" s="16"/>
      <c r="AM45" s="60">
        <f>'Contest Score sheet'!BO45</f>
        <v>0</v>
      </c>
      <c r="AN45" s="16"/>
      <c r="AO45" s="16"/>
      <c r="AP45" s="59">
        <f>'Contest Score sheet'!BU45</f>
        <v>0</v>
      </c>
      <c r="AQ45" s="16"/>
      <c r="AR45" s="17"/>
      <c r="AS45" s="60">
        <f>'Contest Score sheet'!CA45</f>
        <v>0</v>
      </c>
      <c r="AT45" s="62">
        <f t="shared" si="54"/>
        <v>0</v>
      </c>
      <c r="AU45" s="31"/>
      <c r="AW45" s="15">
        <f>COUNTIF('Contest Score sheet'!M45:Q45,1)</f>
        <v>0</v>
      </c>
      <c r="AX45" s="15">
        <f>COUNTIF('Contest Score sheet'!S45:W45,1)</f>
        <v>0</v>
      </c>
      <c r="AY45" s="15">
        <f>COUNTIF('Contest Score sheet'!Y45:AC45,1)</f>
        <v>0</v>
      </c>
      <c r="AZ45" s="15">
        <f>COUNTIF('Contest Score sheet'!AE45:AI45,1)</f>
        <v>0</v>
      </c>
      <c r="BA45" s="15">
        <f>COUNTIF('Contest Score sheet'!AK45,1)</f>
        <v>0</v>
      </c>
      <c r="BB45" s="15">
        <f>COUNTIF('Contest Score sheet'!AL45,1)</f>
        <v>0</v>
      </c>
      <c r="BC45" s="15">
        <f>COUNTIF('Contest Score sheet'!AN45,1)</f>
        <v>0</v>
      </c>
      <c r="BD45" s="15">
        <f>COUNTIF('Contest Score sheet'!AO45,1)</f>
        <v>0</v>
      </c>
      <c r="BE45" s="15">
        <f>COUNTIF('Contest Score sheet'!AQ45,1)</f>
        <v>0</v>
      </c>
      <c r="BF45" s="15">
        <f>COUNTIF('Contest Score sheet'!AR45,1)</f>
        <v>0</v>
      </c>
      <c r="BG45" s="15">
        <f t="shared" si="11"/>
        <v>0</v>
      </c>
      <c r="BJ45" s="13" t="b">
        <f>NOT('Contest Score sheet'!AK45=1)</f>
        <v>1</v>
      </c>
      <c r="BK45" s="13" t="b">
        <f>NOT('Contest Score sheet'!AL45=1)</f>
        <v>1</v>
      </c>
      <c r="BL45" s="13" t="b">
        <f>AND('Contest Score sheet'!AL45=TRUE,'Contest Score sheet'!AL45=TRUE)</f>
        <v>0</v>
      </c>
      <c r="BM45" s="13" t="b">
        <f t="shared" si="12"/>
        <v>1</v>
      </c>
      <c r="BN45" s="14">
        <f>IF(BM45=TRUE,'Contest Score sheet'!AL45,'Contest Score sheet'!AK45+'Contest Score sheet'!AL45)</f>
        <v>0</v>
      </c>
      <c r="BO45" s="13">
        <f t="shared" si="13"/>
        <v>0</v>
      </c>
      <c r="BP45" s="13" t="b">
        <f>NOT('Contest Score sheet'!AN45=1)</f>
        <v>1</v>
      </c>
      <c r="BQ45" s="13" t="b">
        <f>NOT('Contest Score sheet'!AO45=1)</f>
        <v>1</v>
      </c>
      <c r="BR45" s="13" t="b">
        <f>AND('Contest Score sheet'!AO45=TRUE,'Contest Score sheet'!AN45=TRUE)</f>
        <v>0</v>
      </c>
      <c r="BS45" s="13" t="b">
        <f t="shared" si="14"/>
        <v>1</v>
      </c>
      <c r="BT45" s="14">
        <f>IF(BS45=TRUE,'Contest Score sheet'!AO45,'Contest Score sheet'!AO45+'Contest Score sheet'!AN45)</f>
        <v>0</v>
      </c>
      <c r="BU45" s="13">
        <f t="shared" si="15"/>
        <v>0</v>
      </c>
      <c r="BV45" s="13" t="b">
        <f>NOT('Contest Score sheet'!AQ45=1)</f>
        <v>1</v>
      </c>
      <c r="BW45" s="13" t="b">
        <f>NOT('Contest Score sheet'!AR45=1)</f>
        <v>1</v>
      </c>
      <c r="BX45" s="13" t="b">
        <f>AND('Contest Score sheet'!AQ45=TRUE,'Contest Score sheet'!AR45=TRUE)</f>
        <v>0</v>
      </c>
      <c r="BY45" s="13" t="b">
        <f t="shared" si="16"/>
        <v>1</v>
      </c>
      <c r="BZ45" s="14">
        <f>IF(BY45=TRUE,'Contest Score sheet'!AR45,'Contest Score sheet'!AQ45+'Contest Score sheet'!AR45)</f>
        <v>0</v>
      </c>
      <c r="CA45" s="13">
        <f t="shared" si="17"/>
        <v>0</v>
      </c>
    </row>
    <row r="46" spans="1:79" s="11" customFormat="1" ht="20.25" hidden="1" x14ac:dyDescent="0.3">
      <c r="A46" s="40"/>
      <c r="B46" s="41"/>
      <c r="C46" s="59">
        <f t="shared" si="44"/>
        <v>0</v>
      </c>
      <c r="D46" s="22"/>
      <c r="E46" s="22"/>
      <c r="F46" s="60">
        <f t="shared" si="45"/>
        <v>0</v>
      </c>
      <c r="G46" s="59">
        <f t="shared" si="46"/>
        <v>0</v>
      </c>
      <c r="H46" s="59">
        <f t="shared" si="47"/>
        <v>0</v>
      </c>
      <c r="I46" s="60">
        <f t="shared" si="48"/>
        <v>0</v>
      </c>
      <c r="J46" s="63">
        <f>SUM('Contest Score sheet'!BG46)</f>
        <v>0</v>
      </c>
      <c r="K46" s="59">
        <f>SUM('Contest Score sheet'!BG46*1)</f>
        <v>0</v>
      </c>
      <c r="L46" s="60">
        <f t="shared" si="49"/>
        <v>0</v>
      </c>
      <c r="M46" s="53"/>
      <c r="N46" s="53"/>
      <c r="O46" s="53"/>
      <c r="P46" s="53"/>
      <c r="Q46" s="53"/>
      <c r="R46" s="60">
        <f t="shared" si="50"/>
        <v>0</v>
      </c>
      <c r="S46" s="53"/>
      <c r="T46" s="53"/>
      <c r="U46" s="53"/>
      <c r="V46" s="53"/>
      <c r="W46" s="53"/>
      <c r="X46" s="60">
        <f t="shared" si="51"/>
        <v>0</v>
      </c>
      <c r="Y46" s="16"/>
      <c r="Z46" s="16"/>
      <c r="AA46" s="16"/>
      <c r="AB46" s="16"/>
      <c r="AC46" s="16"/>
      <c r="AD46" s="60">
        <f t="shared" si="52"/>
        <v>0</v>
      </c>
      <c r="AE46" s="16"/>
      <c r="AF46" s="16"/>
      <c r="AG46" s="16"/>
      <c r="AH46" s="16"/>
      <c r="AI46" s="16"/>
      <c r="AJ46" s="76">
        <f t="shared" si="53"/>
        <v>0</v>
      </c>
      <c r="AK46" s="16"/>
      <c r="AL46" s="16"/>
      <c r="AM46" s="60">
        <f>'Contest Score sheet'!BO46</f>
        <v>0</v>
      </c>
      <c r="AN46" s="16"/>
      <c r="AO46" s="16"/>
      <c r="AP46" s="59">
        <f>'Contest Score sheet'!BU46</f>
        <v>0</v>
      </c>
      <c r="AQ46" s="16"/>
      <c r="AR46" s="17"/>
      <c r="AS46" s="60">
        <f>'Contest Score sheet'!CA46</f>
        <v>0</v>
      </c>
      <c r="AT46" s="62">
        <f t="shared" si="54"/>
        <v>0</v>
      </c>
      <c r="AU46" s="31"/>
      <c r="AW46" s="15">
        <f>COUNTIF('Contest Score sheet'!M46:Q46,1)</f>
        <v>0</v>
      </c>
      <c r="AX46" s="15">
        <f>COUNTIF('Contest Score sheet'!S46:W46,1)</f>
        <v>0</v>
      </c>
      <c r="AY46" s="15">
        <f>COUNTIF('Contest Score sheet'!Y46:AC46,1)</f>
        <v>0</v>
      </c>
      <c r="AZ46" s="15">
        <f>COUNTIF('Contest Score sheet'!AE46:AI46,1)</f>
        <v>0</v>
      </c>
      <c r="BA46" s="15">
        <f>COUNTIF('Contest Score sheet'!AK46,1)</f>
        <v>0</v>
      </c>
      <c r="BB46" s="15">
        <f>COUNTIF('Contest Score sheet'!AL46,1)</f>
        <v>0</v>
      </c>
      <c r="BC46" s="15">
        <f>COUNTIF('Contest Score sheet'!AN46,1)</f>
        <v>0</v>
      </c>
      <c r="BD46" s="15">
        <f>COUNTIF('Contest Score sheet'!AO46,1)</f>
        <v>0</v>
      </c>
      <c r="BE46" s="15">
        <f>COUNTIF('Contest Score sheet'!AQ46,1)</f>
        <v>0</v>
      </c>
      <c r="BF46" s="15">
        <f>COUNTIF('Contest Score sheet'!AR46,1)</f>
        <v>0</v>
      </c>
      <c r="BG46" s="15">
        <f t="shared" si="11"/>
        <v>0</v>
      </c>
      <c r="BJ46" s="13" t="b">
        <f>NOT('Contest Score sheet'!AK46=1)</f>
        <v>1</v>
      </c>
      <c r="BK46" s="13" t="b">
        <f>NOT('Contest Score sheet'!AL46=1)</f>
        <v>1</v>
      </c>
      <c r="BL46" s="13" t="b">
        <f>AND('Contest Score sheet'!AL46=TRUE,'Contest Score sheet'!AL46=TRUE)</f>
        <v>0</v>
      </c>
      <c r="BM46" s="13" t="b">
        <f t="shared" si="12"/>
        <v>1</v>
      </c>
      <c r="BN46" s="14">
        <f>IF(BM46=TRUE,'Contest Score sheet'!AL46,'Contest Score sheet'!AK46+'Contest Score sheet'!AL46)</f>
        <v>0</v>
      </c>
      <c r="BO46" s="13">
        <f t="shared" si="13"/>
        <v>0</v>
      </c>
      <c r="BP46" s="13" t="b">
        <f>NOT('Contest Score sheet'!AN46=1)</f>
        <v>1</v>
      </c>
      <c r="BQ46" s="13" t="b">
        <f>NOT('Contest Score sheet'!AO46=1)</f>
        <v>1</v>
      </c>
      <c r="BR46" s="13" t="b">
        <f>AND('Contest Score sheet'!AO46=TRUE,'Contest Score sheet'!AN46=TRUE)</f>
        <v>0</v>
      </c>
      <c r="BS46" s="13" t="b">
        <f t="shared" si="14"/>
        <v>1</v>
      </c>
      <c r="BT46" s="14">
        <f>IF(BS46=TRUE,'Contest Score sheet'!AO46,'Contest Score sheet'!AO46+'Contest Score sheet'!AN46)</f>
        <v>0</v>
      </c>
      <c r="BU46" s="13">
        <f t="shared" si="15"/>
        <v>0</v>
      </c>
      <c r="BV46" s="13" t="b">
        <f>NOT('Contest Score sheet'!AQ46=1)</f>
        <v>1</v>
      </c>
      <c r="BW46" s="13" t="b">
        <f>NOT('Contest Score sheet'!AR46=1)</f>
        <v>1</v>
      </c>
      <c r="BX46" s="13" t="b">
        <f>AND('Contest Score sheet'!AQ46=TRUE,'Contest Score sheet'!AR46=TRUE)</f>
        <v>0</v>
      </c>
      <c r="BY46" s="13" t="b">
        <f t="shared" si="16"/>
        <v>1</v>
      </c>
      <c r="BZ46" s="14">
        <f>IF(BY46=TRUE,'Contest Score sheet'!AR46,'Contest Score sheet'!AQ46+'Contest Score sheet'!AR46)</f>
        <v>0</v>
      </c>
      <c r="CA46" s="13">
        <f t="shared" si="17"/>
        <v>0</v>
      </c>
    </row>
    <row r="47" spans="1:79" s="11" customFormat="1" ht="20.25" hidden="1" x14ac:dyDescent="0.3">
      <c r="A47" s="40"/>
      <c r="B47" s="41"/>
      <c r="C47" s="59">
        <f t="shared" si="44"/>
        <v>0</v>
      </c>
      <c r="D47" s="56"/>
      <c r="E47" s="56"/>
      <c r="F47" s="60">
        <f t="shared" si="45"/>
        <v>0</v>
      </c>
      <c r="G47" s="59">
        <f t="shared" si="46"/>
        <v>0</v>
      </c>
      <c r="H47" s="59">
        <f t="shared" si="47"/>
        <v>0</v>
      </c>
      <c r="I47" s="60">
        <f t="shared" si="48"/>
        <v>0</v>
      </c>
      <c r="J47" s="63">
        <f>SUM('Contest Score sheet'!BG47)</f>
        <v>0</v>
      </c>
      <c r="K47" s="59">
        <f>SUM('Contest Score sheet'!BG47*1)</f>
        <v>0</v>
      </c>
      <c r="L47" s="60">
        <f t="shared" si="49"/>
        <v>0</v>
      </c>
      <c r="M47" s="53"/>
      <c r="N47" s="53"/>
      <c r="O47" s="53"/>
      <c r="P47" s="53"/>
      <c r="Q47" s="53"/>
      <c r="R47" s="60">
        <f t="shared" si="50"/>
        <v>0</v>
      </c>
      <c r="S47" s="53"/>
      <c r="T47" s="53"/>
      <c r="U47" s="53"/>
      <c r="V47" s="53"/>
      <c r="W47" s="53"/>
      <c r="X47" s="60">
        <f t="shared" si="51"/>
        <v>0</v>
      </c>
      <c r="Y47" s="53"/>
      <c r="Z47" s="53"/>
      <c r="AA47" s="53"/>
      <c r="AB47" s="53"/>
      <c r="AC47" s="53"/>
      <c r="AD47" s="60">
        <f t="shared" si="52"/>
        <v>0</v>
      </c>
      <c r="AE47" s="16"/>
      <c r="AF47" s="16"/>
      <c r="AG47" s="16"/>
      <c r="AH47" s="16"/>
      <c r="AI47" s="16"/>
      <c r="AJ47" s="76">
        <f t="shared" si="53"/>
        <v>0</v>
      </c>
      <c r="AK47" s="16"/>
      <c r="AL47" s="16"/>
      <c r="AM47" s="60">
        <f>'Contest Score sheet'!BO47</f>
        <v>0</v>
      </c>
      <c r="AN47" s="16"/>
      <c r="AO47" s="16"/>
      <c r="AP47" s="59">
        <f>'Contest Score sheet'!BU47</f>
        <v>0</v>
      </c>
      <c r="AQ47" s="16"/>
      <c r="AR47" s="17"/>
      <c r="AS47" s="60">
        <f>'Contest Score sheet'!CA47</f>
        <v>0</v>
      </c>
      <c r="AT47" s="62">
        <f t="shared" si="54"/>
        <v>0</v>
      </c>
      <c r="AU47" s="31"/>
      <c r="AW47" s="15">
        <f>COUNTIF('Contest Score sheet'!M47:Q47,1)</f>
        <v>0</v>
      </c>
      <c r="AX47" s="15">
        <f>COUNTIF('Contest Score sheet'!S47:W47,1)</f>
        <v>0</v>
      </c>
      <c r="AY47" s="15">
        <f>COUNTIF('Contest Score sheet'!Y47:AC47,1)</f>
        <v>0</v>
      </c>
      <c r="AZ47" s="15">
        <f>COUNTIF('Contest Score sheet'!AE47:AI47,1)</f>
        <v>0</v>
      </c>
      <c r="BA47" s="15">
        <f>COUNTIF('Contest Score sheet'!AK47,1)</f>
        <v>0</v>
      </c>
      <c r="BB47" s="15">
        <f>COUNTIF('Contest Score sheet'!AL47,1)</f>
        <v>0</v>
      </c>
      <c r="BC47" s="15">
        <f>COUNTIF('Contest Score sheet'!AN47,1)</f>
        <v>0</v>
      </c>
      <c r="BD47" s="15">
        <f>COUNTIF('Contest Score sheet'!AO47,1)</f>
        <v>0</v>
      </c>
      <c r="BE47" s="15">
        <f>COUNTIF('Contest Score sheet'!AQ47,1)</f>
        <v>0</v>
      </c>
      <c r="BF47" s="15">
        <f>COUNTIF('Contest Score sheet'!AR47,1)</f>
        <v>0</v>
      </c>
      <c r="BG47" s="15">
        <f t="shared" si="11"/>
        <v>0</v>
      </c>
      <c r="BJ47" s="13" t="b">
        <f>NOT('Contest Score sheet'!AK47=1)</f>
        <v>1</v>
      </c>
      <c r="BK47" s="13" t="b">
        <f>NOT('Contest Score sheet'!AL47=1)</f>
        <v>1</v>
      </c>
      <c r="BL47" s="13" t="b">
        <f>AND('Contest Score sheet'!AL47=TRUE,'Contest Score sheet'!AL47=TRUE)</f>
        <v>0</v>
      </c>
      <c r="BM47" s="13" t="b">
        <f t="shared" si="12"/>
        <v>1</v>
      </c>
      <c r="BN47" s="14">
        <f>IF(BM47=TRUE,'Contest Score sheet'!AL47,'Contest Score sheet'!AK47+'Contest Score sheet'!AL47)</f>
        <v>0</v>
      </c>
      <c r="BO47" s="13">
        <f t="shared" si="13"/>
        <v>0</v>
      </c>
      <c r="BP47" s="13" t="b">
        <f>NOT('Contest Score sheet'!AN47=1)</f>
        <v>1</v>
      </c>
      <c r="BQ47" s="13" t="b">
        <f>NOT('Contest Score sheet'!AO47=1)</f>
        <v>1</v>
      </c>
      <c r="BR47" s="13" t="b">
        <f>AND('Contest Score sheet'!AO47=TRUE,'Contest Score sheet'!AN47=TRUE)</f>
        <v>0</v>
      </c>
      <c r="BS47" s="13" t="b">
        <f t="shared" si="14"/>
        <v>1</v>
      </c>
      <c r="BT47" s="14">
        <f>IF(BS47=TRUE,'Contest Score sheet'!AO47,'Contest Score sheet'!AO47+'Contest Score sheet'!AN47)</f>
        <v>0</v>
      </c>
      <c r="BU47" s="13">
        <f t="shared" si="15"/>
        <v>0</v>
      </c>
      <c r="BV47" s="13" t="b">
        <f>NOT('Contest Score sheet'!AQ47=1)</f>
        <v>1</v>
      </c>
      <c r="BW47" s="13" t="b">
        <f>NOT('Contest Score sheet'!AR47=1)</f>
        <v>1</v>
      </c>
      <c r="BX47" s="13" t="b">
        <f>AND('Contest Score sheet'!AQ47=TRUE,'Contest Score sheet'!AR47=TRUE)</f>
        <v>0</v>
      </c>
      <c r="BY47" s="13" t="b">
        <f t="shared" si="16"/>
        <v>1</v>
      </c>
      <c r="BZ47" s="14">
        <f>IF(BY47=TRUE,'Contest Score sheet'!AR47,'Contest Score sheet'!AQ47+'Contest Score sheet'!AR47)</f>
        <v>0</v>
      </c>
      <c r="CA47" s="13">
        <f t="shared" si="17"/>
        <v>0</v>
      </c>
    </row>
    <row r="48" spans="1:79" s="11" customFormat="1" ht="20.25" hidden="1" x14ac:dyDescent="0.3">
      <c r="A48" s="40"/>
      <c r="B48" s="41"/>
      <c r="C48" s="59">
        <f t="shared" si="44"/>
        <v>0</v>
      </c>
      <c r="D48" s="56"/>
      <c r="E48" s="22"/>
      <c r="F48" s="60">
        <f t="shared" si="45"/>
        <v>0</v>
      </c>
      <c r="G48" s="59">
        <f t="shared" si="46"/>
        <v>0</v>
      </c>
      <c r="H48" s="59">
        <f t="shared" si="47"/>
        <v>0</v>
      </c>
      <c r="I48" s="60">
        <f t="shared" si="48"/>
        <v>0</v>
      </c>
      <c r="J48" s="63">
        <f>SUM('Contest Score sheet'!BG48)</f>
        <v>0</v>
      </c>
      <c r="K48" s="59">
        <f>SUM('Contest Score sheet'!BG48*1)</f>
        <v>0</v>
      </c>
      <c r="L48" s="60">
        <f t="shared" si="49"/>
        <v>0</v>
      </c>
      <c r="M48" s="53"/>
      <c r="N48" s="53"/>
      <c r="O48" s="53"/>
      <c r="P48" s="53"/>
      <c r="Q48" s="53"/>
      <c r="R48" s="60">
        <f t="shared" si="50"/>
        <v>0</v>
      </c>
      <c r="S48" s="53"/>
      <c r="T48" s="53"/>
      <c r="U48" s="53"/>
      <c r="V48" s="53"/>
      <c r="W48" s="53"/>
      <c r="X48" s="60">
        <f t="shared" si="51"/>
        <v>0</v>
      </c>
      <c r="Y48" s="16"/>
      <c r="Z48" s="16"/>
      <c r="AA48" s="16"/>
      <c r="AB48" s="16"/>
      <c r="AC48" s="16"/>
      <c r="AD48" s="60">
        <f t="shared" si="52"/>
        <v>0</v>
      </c>
      <c r="AE48" s="16"/>
      <c r="AF48" s="16"/>
      <c r="AG48" s="16"/>
      <c r="AH48" s="16"/>
      <c r="AI48" s="16"/>
      <c r="AJ48" s="76">
        <f t="shared" si="53"/>
        <v>0</v>
      </c>
      <c r="AK48" s="16"/>
      <c r="AL48" s="16"/>
      <c r="AM48" s="60">
        <f>'Contest Score sheet'!BO48</f>
        <v>0</v>
      </c>
      <c r="AN48" s="16"/>
      <c r="AO48" s="16"/>
      <c r="AP48" s="59">
        <f>'Contest Score sheet'!BU48</f>
        <v>0</v>
      </c>
      <c r="AQ48" s="16"/>
      <c r="AR48" s="17"/>
      <c r="AS48" s="60">
        <f>'Contest Score sheet'!CA48</f>
        <v>0</v>
      </c>
      <c r="AT48" s="62">
        <f t="shared" si="54"/>
        <v>0</v>
      </c>
      <c r="AU48" s="31"/>
      <c r="AW48" s="15">
        <f>COUNTIF('Contest Score sheet'!M48:Q48,1)</f>
        <v>0</v>
      </c>
      <c r="AX48" s="15">
        <f>COUNTIF('Contest Score sheet'!S48:W48,1)</f>
        <v>0</v>
      </c>
      <c r="AY48" s="15">
        <f>COUNTIF('Contest Score sheet'!Y48:AC48,1)</f>
        <v>0</v>
      </c>
      <c r="AZ48" s="15">
        <f>COUNTIF('Contest Score sheet'!AE48:AI48,1)</f>
        <v>0</v>
      </c>
      <c r="BA48" s="15">
        <f>COUNTIF('Contest Score sheet'!AK48,1)</f>
        <v>0</v>
      </c>
      <c r="BB48" s="15">
        <f>COUNTIF('Contest Score sheet'!AL48,1)</f>
        <v>0</v>
      </c>
      <c r="BC48" s="15">
        <f>COUNTIF('Contest Score sheet'!AN48,1)</f>
        <v>0</v>
      </c>
      <c r="BD48" s="15">
        <f>COUNTIF('Contest Score sheet'!AO48,1)</f>
        <v>0</v>
      </c>
      <c r="BE48" s="15">
        <f>COUNTIF('Contest Score sheet'!AQ48,1)</f>
        <v>0</v>
      </c>
      <c r="BF48" s="15">
        <f>COUNTIF('Contest Score sheet'!AR48,1)</f>
        <v>0</v>
      </c>
      <c r="BG48" s="15">
        <f t="shared" si="11"/>
        <v>0</v>
      </c>
      <c r="BJ48" s="13" t="b">
        <f>NOT('Contest Score sheet'!AK48=1)</f>
        <v>1</v>
      </c>
      <c r="BK48" s="13" t="b">
        <f>NOT('Contest Score sheet'!AL48=1)</f>
        <v>1</v>
      </c>
      <c r="BL48" s="13" t="b">
        <f>AND('Contest Score sheet'!AL48=TRUE,'Contest Score sheet'!AL48=TRUE)</f>
        <v>0</v>
      </c>
      <c r="BM48" s="13" t="b">
        <f t="shared" si="12"/>
        <v>1</v>
      </c>
      <c r="BN48" s="14">
        <f>IF(BM48=TRUE,'Contest Score sheet'!AL48,'Contest Score sheet'!AK48+'Contest Score sheet'!AL48)</f>
        <v>0</v>
      </c>
      <c r="BO48" s="13">
        <f t="shared" si="13"/>
        <v>0</v>
      </c>
      <c r="BP48" s="13" t="b">
        <f>NOT('Contest Score sheet'!AN48=1)</f>
        <v>1</v>
      </c>
      <c r="BQ48" s="13" t="b">
        <f>NOT('Contest Score sheet'!AO48=1)</f>
        <v>1</v>
      </c>
      <c r="BR48" s="13" t="b">
        <f>AND('Contest Score sheet'!AO48=TRUE,'Contest Score sheet'!AN48=TRUE)</f>
        <v>0</v>
      </c>
      <c r="BS48" s="13" t="b">
        <f t="shared" si="14"/>
        <v>1</v>
      </c>
      <c r="BT48" s="14">
        <f>IF(BS48=TRUE,'Contest Score sheet'!AO48,'Contest Score sheet'!AO48+'Contest Score sheet'!AN48)</f>
        <v>0</v>
      </c>
      <c r="BU48" s="13">
        <f t="shared" si="15"/>
        <v>0</v>
      </c>
      <c r="BV48" s="13" t="b">
        <f>NOT('Contest Score sheet'!AQ48=1)</f>
        <v>1</v>
      </c>
      <c r="BW48" s="13" t="b">
        <f>NOT('Contest Score sheet'!AR48=1)</f>
        <v>1</v>
      </c>
      <c r="BX48" s="13" t="b">
        <f>AND('Contest Score sheet'!AQ48=TRUE,'Contest Score sheet'!AR48=TRUE)</f>
        <v>0</v>
      </c>
      <c r="BY48" s="13" t="b">
        <f t="shared" si="16"/>
        <v>1</v>
      </c>
      <c r="BZ48" s="14">
        <f>IF(BY48=TRUE,'Contest Score sheet'!AR48,'Contest Score sheet'!AQ48+'Contest Score sheet'!AR48)</f>
        <v>0</v>
      </c>
      <c r="CA48" s="13">
        <f t="shared" si="17"/>
        <v>0</v>
      </c>
    </row>
    <row r="49" spans="1:79" s="11" customFormat="1" ht="20.25" hidden="1" x14ac:dyDescent="0.3">
      <c r="A49" s="40"/>
      <c r="B49" s="41"/>
      <c r="C49" s="59">
        <f t="shared" si="44"/>
        <v>0</v>
      </c>
      <c r="D49" s="56"/>
      <c r="E49" s="56"/>
      <c r="F49" s="60">
        <f t="shared" si="45"/>
        <v>0</v>
      </c>
      <c r="G49" s="59">
        <f t="shared" si="46"/>
        <v>0</v>
      </c>
      <c r="H49" s="59">
        <f t="shared" si="47"/>
        <v>0</v>
      </c>
      <c r="I49" s="60">
        <f t="shared" si="48"/>
        <v>0</v>
      </c>
      <c r="J49" s="63">
        <f>SUM('Contest Score sheet'!BG49)</f>
        <v>0</v>
      </c>
      <c r="K49" s="59">
        <f>SUM('Contest Score sheet'!BG49*1)</f>
        <v>0</v>
      </c>
      <c r="L49" s="60">
        <f t="shared" si="49"/>
        <v>0</v>
      </c>
      <c r="M49" s="16"/>
      <c r="N49" s="16"/>
      <c r="O49" s="16"/>
      <c r="P49" s="16"/>
      <c r="Q49" s="16"/>
      <c r="R49" s="60">
        <f t="shared" si="50"/>
        <v>0</v>
      </c>
      <c r="S49" s="16"/>
      <c r="T49" s="16"/>
      <c r="U49" s="16"/>
      <c r="V49" s="16"/>
      <c r="W49" s="16"/>
      <c r="X49" s="60">
        <f t="shared" si="51"/>
        <v>0</v>
      </c>
      <c r="Y49" s="16"/>
      <c r="Z49" s="16"/>
      <c r="AA49" s="16"/>
      <c r="AB49" s="16"/>
      <c r="AC49" s="16"/>
      <c r="AD49" s="60">
        <f t="shared" si="52"/>
        <v>0</v>
      </c>
      <c r="AE49" s="16"/>
      <c r="AF49" s="16"/>
      <c r="AG49" s="16"/>
      <c r="AH49" s="16"/>
      <c r="AI49" s="16"/>
      <c r="AJ49" s="76">
        <f t="shared" si="53"/>
        <v>0</v>
      </c>
      <c r="AK49" s="16"/>
      <c r="AL49" s="16"/>
      <c r="AM49" s="60">
        <f>'Contest Score sheet'!BO49</f>
        <v>0</v>
      </c>
      <c r="AN49" s="16"/>
      <c r="AO49" s="16"/>
      <c r="AP49" s="59">
        <f>'Contest Score sheet'!BU49</f>
        <v>0</v>
      </c>
      <c r="AQ49" s="16"/>
      <c r="AR49" s="17"/>
      <c r="AS49" s="60">
        <f>'Contest Score sheet'!CA49</f>
        <v>0</v>
      </c>
      <c r="AT49" s="62">
        <f t="shared" si="54"/>
        <v>0</v>
      </c>
      <c r="AU49" s="31"/>
      <c r="AW49" s="15">
        <f>COUNTIF('Contest Score sheet'!M49:Q49,1)</f>
        <v>0</v>
      </c>
      <c r="AX49" s="15">
        <f>COUNTIF('Contest Score sheet'!S49:W49,1)</f>
        <v>0</v>
      </c>
      <c r="AY49" s="15">
        <f>COUNTIF('Contest Score sheet'!Y49:AC49,1)</f>
        <v>0</v>
      </c>
      <c r="AZ49" s="15">
        <f>COUNTIF('Contest Score sheet'!AE49:AI49,1)</f>
        <v>0</v>
      </c>
      <c r="BA49" s="15">
        <f>COUNTIF('Contest Score sheet'!AK49,1)</f>
        <v>0</v>
      </c>
      <c r="BB49" s="15">
        <f>COUNTIF('Contest Score sheet'!AL49,1)</f>
        <v>0</v>
      </c>
      <c r="BC49" s="15">
        <f>COUNTIF('Contest Score sheet'!AN49,1)</f>
        <v>0</v>
      </c>
      <c r="BD49" s="15">
        <f>COUNTIF('Contest Score sheet'!AO49,1)</f>
        <v>0</v>
      </c>
      <c r="BE49" s="15">
        <f>COUNTIF('Contest Score sheet'!AQ49,1)</f>
        <v>0</v>
      </c>
      <c r="BF49" s="15">
        <f>COUNTIF('Contest Score sheet'!AR49,1)</f>
        <v>0</v>
      </c>
      <c r="BG49" s="15">
        <f t="shared" si="11"/>
        <v>0</v>
      </c>
      <c r="BJ49" s="13" t="b">
        <f>NOT('Contest Score sheet'!AK49=1)</f>
        <v>1</v>
      </c>
      <c r="BK49" s="13" t="b">
        <f>NOT('Contest Score sheet'!AL49=1)</f>
        <v>1</v>
      </c>
      <c r="BL49" s="13" t="b">
        <f>AND('Contest Score sheet'!AL49=TRUE,'Contest Score sheet'!AL49=TRUE)</f>
        <v>0</v>
      </c>
      <c r="BM49" s="13" t="b">
        <f t="shared" si="12"/>
        <v>1</v>
      </c>
      <c r="BN49" s="14">
        <f>IF(BM49=TRUE,'Contest Score sheet'!AL49,'Contest Score sheet'!AK49+'Contest Score sheet'!AL49)</f>
        <v>0</v>
      </c>
      <c r="BO49" s="13">
        <f t="shared" si="13"/>
        <v>0</v>
      </c>
      <c r="BP49" s="13" t="b">
        <f>NOT('Contest Score sheet'!AN49=1)</f>
        <v>1</v>
      </c>
      <c r="BQ49" s="13" t="b">
        <f>NOT('Contest Score sheet'!AO49=1)</f>
        <v>1</v>
      </c>
      <c r="BR49" s="13" t="b">
        <f>AND('Contest Score sheet'!AO49=TRUE,'Contest Score sheet'!AN49=TRUE)</f>
        <v>0</v>
      </c>
      <c r="BS49" s="13" t="b">
        <f t="shared" si="14"/>
        <v>1</v>
      </c>
      <c r="BT49" s="14">
        <f>IF(BS49=TRUE,'Contest Score sheet'!AO49,'Contest Score sheet'!AO49+'Contest Score sheet'!AN49)</f>
        <v>0</v>
      </c>
      <c r="BU49" s="13">
        <f t="shared" si="15"/>
        <v>0</v>
      </c>
      <c r="BV49" s="13" t="b">
        <f>NOT('Contest Score sheet'!AQ49=1)</f>
        <v>1</v>
      </c>
      <c r="BW49" s="13" t="b">
        <f>NOT('Contest Score sheet'!AR49=1)</f>
        <v>1</v>
      </c>
      <c r="BX49" s="13" t="b">
        <f>AND('Contest Score sheet'!AQ49=TRUE,'Contest Score sheet'!AR49=TRUE)</f>
        <v>0</v>
      </c>
      <c r="BY49" s="13" t="b">
        <f t="shared" si="16"/>
        <v>1</v>
      </c>
      <c r="BZ49" s="14">
        <f>IF(BY49=TRUE,'Contest Score sheet'!AR49,'Contest Score sheet'!AQ49+'Contest Score sheet'!AR49)</f>
        <v>0</v>
      </c>
      <c r="CA49" s="13">
        <f t="shared" si="17"/>
        <v>0</v>
      </c>
    </row>
    <row r="50" spans="1:79" s="11" customFormat="1" ht="20.25" hidden="1" x14ac:dyDescent="0.3">
      <c r="A50" s="40"/>
      <c r="B50" s="41"/>
      <c r="C50" s="59">
        <f t="shared" si="44"/>
        <v>0</v>
      </c>
      <c r="D50" s="56"/>
      <c r="E50" s="56"/>
      <c r="F50" s="60">
        <f t="shared" si="45"/>
        <v>0</v>
      </c>
      <c r="G50" s="59">
        <f t="shared" si="46"/>
        <v>0</v>
      </c>
      <c r="H50" s="59">
        <f t="shared" si="47"/>
        <v>0</v>
      </c>
      <c r="I50" s="60">
        <f t="shared" si="48"/>
        <v>0</v>
      </c>
      <c r="J50" s="63">
        <f>SUM('Contest Score sheet'!BG50)</f>
        <v>0</v>
      </c>
      <c r="K50" s="59">
        <f>SUM('Contest Score sheet'!BG50*1)</f>
        <v>0</v>
      </c>
      <c r="L50" s="60">
        <f t="shared" si="49"/>
        <v>0</v>
      </c>
      <c r="M50" s="53"/>
      <c r="N50" s="53"/>
      <c r="O50" s="53"/>
      <c r="P50" s="53"/>
      <c r="Q50" s="53"/>
      <c r="R50" s="60">
        <f t="shared" si="50"/>
        <v>0</v>
      </c>
      <c r="S50" s="53"/>
      <c r="T50" s="53"/>
      <c r="U50" s="53"/>
      <c r="V50" s="53"/>
      <c r="W50" s="53"/>
      <c r="X50" s="60">
        <f t="shared" si="51"/>
        <v>0</v>
      </c>
      <c r="Y50" s="53"/>
      <c r="Z50" s="53"/>
      <c r="AA50" s="53"/>
      <c r="AB50" s="53"/>
      <c r="AC50" s="53"/>
      <c r="AD50" s="60">
        <f t="shared" si="52"/>
        <v>0</v>
      </c>
      <c r="AE50" s="16"/>
      <c r="AF50" s="16"/>
      <c r="AG50" s="16"/>
      <c r="AH50" s="16"/>
      <c r="AI50" s="16"/>
      <c r="AJ50" s="76">
        <f t="shared" si="53"/>
        <v>0</v>
      </c>
      <c r="AK50" s="16"/>
      <c r="AL50" s="16"/>
      <c r="AM50" s="60">
        <f>'Contest Score sheet'!BO50</f>
        <v>0</v>
      </c>
      <c r="AN50" s="16"/>
      <c r="AO50" s="16"/>
      <c r="AP50" s="59">
        <f>'Contest Score sheet'!BU50</f>
        <v>0</v>
      </c>
      <c r="AQ50" s="16"/>
      <c r="AR50" s="17"/>
      <c r="AS50" s="60">
        <f>'Contest Score sheet'!CA50</f>
        <v>0</v>
      </c>
      <c r="AT50" s="62">
        <f t="shared" si="54"/>
        <v>0</v>
      </c>
      <c r="AU50" s="31"/>
      <c r="AW50" s="15">
        <f>COUNTIF('Contest Score sheet'!M50:Q50,1)</f>
        <v>0</v>
      </c>
      <c r="AX50" s="15">
        <f>COUNTIF('Contest Score sheet'!S50:W50,1)</f>
        <v>0</v>
      </c>
      <c r="AY50" s="15">
        <f>COUNTIF('Contest Score sheet'!Y50:AC50,1)</f>
        <v>0</v>
      </c>
      <c r="AZ50" s="15">
        <f>COUNTIF('Contest Score sheet'!AE50:AI50,1)</f>
        <v>0</v>
      </c>
      <c r="BA50" s="15">
        <f>COUNTIF('Contest Score sheet'!AK50,1)</f>
        <v>0</v>
      </c>
      <c r="BB50" s="15">
        <f>COUNTIF('Contest Score sheet'!AL50,1)</f>
        <v>0</v>
      </c>
      <c r="BC50" s="15">
        <f>COUNTIF('Contest Score sheet'!AN50,1)</f>
        <v>0</v>
      </c>
      <c r="BD50" s="15">
        <f>COUNTIF('Contest Score sheet'!AO50,1)</f>
        <v>0</v>
      </c>
      <c r="BE50" s="15">
        <f>COUNTIF('Contest Score sheet'!AQ50,1)</f>
        <v>0</v>
      </c>
      <c r="BF50" s="15">
        <f>COUNTIF('Contest Score sheet'!AR50,1)</f>
        <v>0</v>
      </c>
      <c r="BG50" s="15">
        <f t="shared" si="11"/>
        <v>0</v>
      </c>
      <c r="BJ50" s="13" t="b">
        <f>NOT('Contest Score sheet'!AK50=1)</f>
        <v>1</v>
      </c>
      <c r="BK50" s="13" t="b">
        <f>NOT('Contest Score sheet'!AL50=1)</f>
        <v>1</v>
      </c>
      <c r="BL50" s="13" t="b">
        <f>AND('Contest Score sheet'!AL50=TRUE,'Contest Score sheet'!AL50=TRUE)</f>
        <v>0</v>
      </c>
      <c r="BM50" s="13" t="b">
        <f t="shared" si="12"/>
        <v>1</v>
      </c>
      <c r="BN50" s="14">
        <f>IF(BM50=TRUE,'Contest Score sheet'!AL50,'Contest Score sheet'!AK50+'Contest Score sheet'!AL50)</f>
        <v>0</v>
      </c>
      <c r="BO50" s="13">
        <f t="shared" si="13"/>
        <v>0</v>
      </c>
      <c r="BP50" s="13" t="b">
        <f>NOT('Contest Score sheet'!AN50=1)</f>
        <v>1</v>
      </c>
      <c r="BQ50" s="13" t="b">
        <f>NOT('Contest Score sheet'!AO50=1)</f>
        <v>1</v>
      </c>
      <c r="BR50" s="13" t="b">
        <f>AND('Contest Score sheet'!AO50=TRUE,'Contest Score sheet'!AN50=TRUE)</f>
        <v>0</v>
      </c>
      <c r="BS50" s="13" t="b">
        <f t="shared" si="14"/>
        <v>1</v>
      </c>
      <c r="BT50" s="14">
        <f>IF(BS50=TRUE,'Contest Score sheet'!AO50,'Contest Score sheet'!AO50+'Contest Score sheet'!AN50)</f>
        <v>0</v>
      </c>
      <c r="BU50" s="13">
        <f t="shared" si="15"/>
        <v>0</v>
      </c>
      <c r="BV50" s="13" t="b">
        <f>NOT('Contest Score sheet'!AQ50=1)</f>
        <v>1</v>
      </c>
      <c r="BW50" s="13" t="b">
        <f>NOT('Contest Score sheet'!AR50=1)</f>
        <v>1</v>
      </c>
      <c r="BX50" s="13" t="b">
        <f>AND('Contest Score sheet'!AQ50=TRUE,'Contest Score sheet'!AR50=TRUE)</f>
        <v>0</v>
      </c>
      <c r="BY50" s="13" t="b">
        <f t="shared" si="16"/>
        <v>1</v>
      </c>
      <c r="BZ50" s="14">
        <f>IF(BY50=TRUE,'Contest Score sheet'!AR50,'Contest Score sheet'!AQ50+'Contest Score sheet'!AR50)</f>
        <v>0</v>
      </c>
      <c r="CA50" s="13">
        <f t="shared" si="17"/>
        <v>0</v>
      </c>
    </row>
    <row r="51" spans="1:79" s="11" customFormat="1" ht="20.25" hidden="1" x14ac:dyDescent="0.3">
      <c r="A51" s="40"/>
      <c r="B51" s="41"/>
      <c r="C51" s="59">
        <f t="shared" si="44"/>
        <v>0</v>
      </c>
      <c r="D51" s="56"/>
      <c r="E51" s="56"/>
      <c r="F51" s="60">
        <f t="shared" si="45"/>
        <v>0</v>
      </c>
      <c r="G51" s="59">
        <f t="shared" si="46"/>
        <v>0</v>
      </c>
      <c r="H51" s="59">
        <f t="shared" si="47"/>
        <v>0</v>
      </c>
      <c r="I51" s="60">
        <f t="shared" si="48"/>
        <v>0</v>
      </c>
      <c r="J51" s="63">
        <f>SUM('Contest Score sheet'!BG51)</f>
        <v>0</v>
      </c>
      <c r="K51" s="59">
        <f>SUM('Contest Score sheet'!BG51*1)</f>
        <v>0</v>
      </c>
      <c r="L51" s="60">
        <f t="shared" si="49"/>
        <v>0</v>
      </c>
      <c r="M51" s="16"/>
      <c r="N51" s="16"/>
      <c r="O51" s="16"/>
      <c r="P51" s="16"/>
      <c r="Q51" s="16"/>
      <c r="R51" s="60">
        <f t="shared" si="50"/>
        <v>0</v>
      </c>
      <c r="S51" s="16"/>
      <c r="T51" s="16"/>
      <c r="U51" s="16"/>
      <c r="V51" s="16"/>
      <c r="W51" s="16"/>
      <c r="X51" s="60">
        <f t="shared" si="51"/>
        <v>0</v>
      </c>
      <c r="Y51" s="16"/>
      <c r="Z51" s="16"/>
      <c r="AA51" s="16"/>
      <c r="AB51" s="16"/>
      <c r="AC51" s="16"/>
      <c r="AD51" s="60">
        <f t="shared" si="52"/>
        <v>0</v>
      </c>
      <c r="AE51" s="16"/>
      <c r="AF51" s="16"/>
      <c r="AG51" s="16"/>
      <c r="AH51" s="16"/>
      <c r="AI51" s="16"/>
      <c r="AJ51" s="76">
        <f t="shared" si="53"/>
        <v>0</v>
      </c>
      <c r="AK51" s="16"/>
      <c r="AL51" s="16"/>
      <c r="AM51" s="60">
        <f>'Contest Score sheet'!BO51</f>
        <v>0</v>
      </c>
      <c r="AN51" s="16"/>
      <c r="AO51" s="16"/>
      <c r="AP51" s="59">
        <f>'Contest Score sheet'!BU51</f>
        <v>0</v>
      </c>
      <c r="AQ51" s="16"/>
      <c r="AR51" s="17"/>
      <c r="AS51" s="60">
        <f>'Contest Score sheet'!CA51</f>
        <v>0</v>
      </c>
      <c r="AT51" s="62">
        <f t="shared" si="54"/>
        <v>0</v>
      </c>
      <c r="AU51" s="31"/>
      <c r="AW51" s="15">
        <f>COUNTIF('Contest Score sheet'!M51:Q51,1)</f>
        <v>0</v>
      </c>
      <c r="AX51" s="15">
        <f>COUNTIF('Contest Score sheet'!S51:W51,1)</f>
        <v>0</v>
      </c>
      <c r="AY51" s="15">
        <f>COUNTIF('Contest Score sheet'!Y51:AC51,1)</f>
        <v>0</v>
      </c>
      <c r="AZ51" s="15">
        <f>COUNTIF('Contest Score sheet'!AE51:AI51,1)</f>
        <v>0</v>
      </c>
      <c r="BA51" s="15">
        <f>COUNTIF('Contest Score sheet'!AK51,1)</f>
        <v>0</v>
      </c>
      <c r="BB51" s="15">
        <f>COUNTIF('Contest Score sheet'!AL51,1)</f>
        <v>0</v>
      </c>
      <c r="BC51" s="15">
        <f>COUNTIF('Contest Score sheet'!AN51,1)</f>
        <v>0</v>
      </c>
      <c r="BD51" s="15">
        <f>COUNTIF('Contest Score sheet'!AO51,1)</f>
        <v>0</v>
      </c>
      <c r="BE51" s="15">
        <f>COUNTIF('Contest Score sheet'!AQ51,1)</f>
        <v>0</v>
      </c>
      <c r="BF51" s="15">
        <f>COUNTIF('Contest Score sheet'!AR51,1)</f>
        <v>0</v>
      </c>
      <c r="BG51" s="15">
        <f t="shared" si="11"/>
        <v>0</v>
      </c>
      <c r="BJ51" s="13" t="b">
        <f>NOT('Contest Score sheet'!AK51=1)</f>
        <v>1</v>
      </c>
      <c r="BK51" s="13" t="b">
        <f>NOT('Contest Score sheet'!AL51=1)</f>
        <v>1</v>
      </c>
      <c r="BL51" s="13" t="b">
        <f>AND('Contest Score sheet'!AL51=TRUE,'Contest Score sheet'!AL51=TRUE)</f>
        <v>0</v>
      </c>
      <c r="BM51" s="13" t="b">
        <f t="shared" si="12"/>
        <v>1</v>
      </c>
      <c r="BN51" s="14">
        <f>IF(BM51=TRUE,'Contest Score sheet'!AL51,'Contest Score sheet'!AK51+'Contest Score sheet'!AL51)</f>
        <v>0</v>
      </c>
      <c r="BO51" s="13">
        <f t="shared" si="13"/>
        <v>0</v>
      </c>
      <c r="BP51" s="13" t="b">
        <f>NOT('Contest Score sheet'!AN51=1)</f>
        <v>1</v>
      </c>
      <c r="BQ51" s="13" t="b">
        <f>NOT('Contest Score sheet'!AO51=1)</f>
        <v>1</v>
      </c>
      <c r="BR51" s="13" t="b">
        <f>AND('Contest Score sheet'!AO51=TRUE,'Contest Score sheet'!AN51=TRUE)</f>
        <v>0</v>
      </c>
      <c r="BS51" s="13" t="b">
        <f t="shared" si="14"/>
        <v>1</v>
      </c>
      <c r="BT51" s="14">
        <f>IF(BS51=TRUE,'Contest Score sheet'!AO51,'Contest Score sheet'!AO51+'Contest Score sheet'!AN51)</f>
        <v>0</v>
      </c>
      <c r="BU51" s="13">
        <f t="shared" si="15"/>
        <v>0</v>
      </c>
      <c r="BV51" s="13" t="b">
        <f>NOT('Contest Score sheet'!AQ51=1)</f>
        <v>1</v>
      </c>
      <c r="BW51" s="13" t="b">
        <f>NOT('Contest Score sheet'!AR51=1)</f>
        <v>1</v>
      </c>
      <c r="BX51" s="13" t="b">
        <f>AND('Contest Score sheet'!AQ51=TRUE,'Contest Score sheet'!AR51=TRUE)</f>
        <v>0</v>
      </c>
      <c r="BY51" s="13" t="b">
        <f t="shared" si="16"/>
        <v>1</v>
      </c>
      <c r="BZ51" s="14">
        <f>IF(BY51=TRUE,'Contest Score sheet'!AR51,'Contest Score sheet'!AQ51+'Contest Score sheet'!AR51)</f>
        <v>0</v>
      </c>
      <c r="CA51" s="13">
        <f t="shared" si="17"/>
        <v>0</v>
      </c>
    </row>
    <row r="52" spans="1:79" s="11" customFormat="1" ht="20.25" hidden="1" x14ac:dyDescent="0.3">
      <c r="A52" s="40"/>
      <c r="B52" s="41"/>
      <c r="C52" s="59">
        <f t="shared" si="44"/>
        <v>0</v>
      </c>
      <c r="D52" s="56"/>
      <c r="E52" s="56"/>
      <c r="F52" s="60">
        <f t="shared" si="45"/>
        <v>0</v>
      </c>
      <c r="G52" s="59">
        <f t="shared" si="46"/>
        <v>0</v>
      </c>
      <c r="H52" s="59">
        <f t="shared" si="47"/>
        <v>0</v>
      </c>
      <c r="I52" s="60">
        <f t="shared" si="48"/>
        <v>0</v>
      </c>
      <c r="J52" s="63">
        <f>SUM('Contest Score sheet'!BG52)</f>
        <v>0</v>
      </c>
      <c r="K52" s="59">
        <f>SUM('Contest Score sheet'!BG52*1)</f>
        <v>0</v>
      </c>
      <c r="L52" s="60">
        <f t="shared" si="49"/>
        <v>0</v>
      </c>
      <c r="M52" s="16"/>
      <c r="N52" s="16"/>
      <c r="O52" s="16"/>
      <c r="P52" s="16"/>
      <c r="Q52" s="16"/>
      <c r="R52" s="60">
        <f t="shared" si="50"/>
        <v>0</v>
      </c>
      <c r="S52" s="16"/>
      <c r="T52" s="16"/>
      <c r="U52" s="16"/>
      <c r="V52" s="16"/>
      <c r="W52" s="16"/>
      <c r="X52" s="60">
        <f t="shared" si="51"/>
        <v>0</v>
      </c>
      <c r="Y52" s="16"/>
      <c r="Z52" s="16"/>
      <c r="AA52" s="16"/>
      <c r="AB52" s="16"/>
      <c r="AC52" s="16"/>
      <c r="AD52" s="60">
        <f t="shared" si="52"/>
        <v>0</v>
      </c>
      <c r="AE52" s="16"/>
      <c r="AF52" s="16"/>
      <c r="AG52" s="16"/>
      <c r="AH52" s="16"/>
      <c r="AI52" s="16"/>
      <c r="AJ52" s="76">
        <f t="shared" si="53"/>
        <v>0</v>
      </c>
      <c r="AK52" s="16"/>
      <c r="AL52" s="16"/>
      <c r="AM52" s="60">
        <f>'Contest Score sheet'!BO52</f>
        <v>0</v>
      </c>
      <c r="AN52" s="16"/>
      <c r="AO52" s="16"/>
      <c r="AP52" s="59">
        <f>'Contest Score sheet'!BU52</f>
        <v>0</v>
      </c>
      <c r="AQ52" s="16"/>
      <c r="AR52" s="17"/>
      <c r="AS52" s="60">
        <f>'Contest Score sheet'!CA52</f>
        <v>0</v>
      </c>
      <c r="AT52" s="62">
        <f t="shared" si="54"/>
        <v>0</v>
      </c>
      <c r="AU52" s="31"/>
      <c r="AW52" s="15">
        <f>COUNTIF('Contest Score sheet'!M52:Q52,1)</f>
        <v>0</v>
      </c>
      <c r="AX52" s="15">
        <f>COUNTIF('Contest Score sheet'!S52:W52,1)</f>
        <v>0</v>
      </c>
      <c r="AY52" s="15">
        <f>COUNTIF('Contest Score sheet'!Y52:AC52,1)</f>
        <v>0</v>
      </c>
      <c r="AZ52" s="15">
        <f>COUNTIF('Contest Score sheet'!AE52:AI52,1)</f>
        <v>0</v>
      </c>
      <c r="BA52" s="15">
        <f>COUNTIF('Contest Score sheet'!AK52,1)</f>
        <v>0</v>
      </c>
      <c r="BB52" s="15">
        <f>COUNTIF('Contest Score sheet'!AL52,1)</f>
        <v>0</v>
      </c>
      <c r="BC52" s="15">
        <f>COUNTIF('Contest Score sheet'!AN52,1)</f>
        <v>0</v>
      </c>
      <c r="BD52" s="15">
        <f>COUNTIF('Contest Score sheet'!AO52,1)</f>
        <v>0</v>
      </c>
      <c r="BE52" s="15">
        <f>COUNTIF('Contest Score sheet'!AQ52,1)</f>
        <v>0</v>
      </c>
      <c r="BF52" s="15">
        <f>COUNTIF('Contest Score sheet'!AR52,1)</f>
        <v>0</v>
      </c>
      <c r="BG52" s="15">
        <f t="shared" si="11"/>
        <v>0</v>
      </c>
      <c r="BJ52" s="13" t="b">
        <f>NOT('Contest Score sheet'!AK52=1)</f>
        <v>1</v>
      </c>
      <c r="BK52" s="13" t="b">
        <f>NOT('Contest Score sheet'!AL52=1)</f>
        <v>1</v>
      </c>
      <c r="BL52" s="13" t="b">
        <f>AND('Contest Score sheet'!AL52=TRUE,'Contest Score sheet'!AL52=TRUE)</f>
        <v>0</v>
      </c>
      <c r="BM52" s="13" t="b">
        <f t="shared" si="12"/>
        <v>1</v>
      </c>
      <c r="BN52" s="14">
        <f>IF(BM52=TRUE,'Contest Score sheet'!AL52,'Contest Score sheet'!AK52+'Contest Score sheet'!AL52)</f>
        <v>0</v>
      </c>
      <c r="BO52" s="13">
        <f t="shared" si="13"/>
        <v>0</v>
      </c>
      <c r="BP52" s="13" t="b">
        <f>NOT('Contest Score sheet'!AN52=1)</f>
        <v>1</v>
      </c>
      <c r="BQ52" s="13" t="b">
        <f>NOT('Contest Score sheet'!AO52=1)</f>
        <v>1</v>
      </c>
      <c r="BR52" s="13" t="b">
        <f>AND('Contest Score sheet'!AO52=TRUE,'Contest Score sheet'!AN52=TRUE)</f>
        <v>0</v>
      </c>
      <c r="BS52" s="13" t="b">
        <f t="shared" si="14"/>
        <v>1</v>
      </c>
      <c r="BT52" s="14">
        <f>IF(BS52=TRUE,'Contest Score sheet'!AO52,'Contest Score sheet'!AO52+'Contest Score sheet'!AN52)</f>
        <v>0</v>
      </c>
      <c r="BU52" s="13">
        <f t="shared" si="15"/>
        <v>0</v>
      </c>
      <c r="BV52" s="13" t="b">
        <f>NOT('Contest Score sheet'!AQ52=1)</f>
        <v>1</v>
      </c>
      <c r="BW52" s="13" t="b">
        <f>NOT('Contest Score sheet'!AR52=1)</f>
        <v>1</v>
      </c>
      <c r="BX52" s="13" t="b">
        <f>AND('Contest Score sheet'!AQ52=TRUE,'Contest Score sheet'!AR52=TRUE)</f>
        <v>0</v>
      </c>
      <c r="BY52" s="13" t="b">
        <f t="shared" si="16"/>
        <v>1</v>
      </c>
      <c r="BZ52" s="14">
        <f>IF(BY52=TRUE,'Contest Score sheet'!AR52,'Contest Score sheet'!AQ52+'Contest Score sheet'!AR52)</f>
        <v>0</v>
      </c>
      <c r="CA52" s="13">
        <f t="shared" si="17"/>
        <v>0</v>
      </c>
    </row>
    <row r="53" spans="1:79" s="11" customFormat="1" ht="20.25" hidden="1" x14ac:dyDescent="0.3">
      <c r="A53" s="40"/>
      <c r="B53" s="41"/>
      <c r="C53" s="59">
        <f t="shared" si="44"/>
        <v>0</v>
      </c>
      <c r="D53" s="56"/>
      <c r="E53" s="56"/>
      <c r="F53" s="60">
        <f t="shared" si="45"/>
        <v>0</v>
      </c>
      <c r="G53" s="59">
        <f t="shared" si="46"/>
        <v>0</v>
      </c>
      <c r="H53" s="59">
        <f t="shared" si="47"/>
        <v>0</v>
      </c>
      <c r="I53" s="60">
        <f t="shared" si="48"/>
        <v>0</v>
      </c>
      <c r="J53" s="63">
        <f>SUM('Contest Score sheet'!BG53)</f>
        <v>0</v>
      </c>
      <c r="K53" s="59">
        <f>SUM('Contest Score sheet'!BG53*1)</f>
        <v>0</v>
      </c>
      <c r="L53" s="60">
        <f t="shared" si="49"/>
        <v>0</v>
      </c>
      <c r="M53" s="16"/>
      <c r="N53" s="16"/>
      <c r="O53" s="16"/>
      <c r="P53" s="16"/>
      <c r="Q53" s="16"/>
      <c r="R53" s="60">
        <f t="shared" si="50"/>
        <v>0</v>
      </c>
      <c r="S53" s="16"/>
      <c r="T53" s="16"/>
      <c r="U53" s="16"/>
      <c r="V53" s="16"/>
      <c r="W53" s="16"/>
      <c r="X53" s="60">
        <f t="shared" si="51"/>
        <v>0</v>
      </c>
      <c r="Y53" s="16"/>
      <c r="Z53" s="16"/>
      <c r="AA53" s="16"/>
      <c r="AB53" s="16"/>
      <c r="AC53" s="16"/>
      <c r="AD53" s="60">
        <f t="shared" si="52"/>
        <v>0</v>
      </c>
      <c r="AE53" s="16"/>
      <c r="AF53" s="16"/>
      <c r="AG53" s="16"/>
      <c r="AH53" s="16"/>
      <c r="AI53" s="16"/>
      <c r="AJ53" s="76">
        <f t="shared" si="53"/>
        <v>0</v>
      </c>
      <c r="AK53" s="16"/>
      <c r="AL53" s="16"/>
      <c r="AM53" s="60">
        <f>'Contest Score sheet'!BO53</f>
        <v>0</v>
      </c>
      <c r="AN53" s="16"/>
      <c r="AO53" s="16"/>
      <c r="AP53" s="59">
        <f>'Contest Score sheet'!BU53</f>
        <v>0</v>
      </c>
      <c r="AQ53" s="16"/>
      <c r="AR53" s="17"/>
      <c r="AS53" s="60">
        <f>'Contest Score sheet'!CA53</f>
        <v>0</v>
      </c>
      <c r="AT53" s="62">
        <f t="shared" si="54"/>
        <v>0</v>
      </c>
      <c r="AU53" s="31"/>
      <c r="AW53" s="15">
        <f>COUNTIF('Contest Score sheet'!M53:Q53,1)</f>
        <v>0</v>
      </c>
      <c r="AX53" s="15">
        <f>COUNTIF('Contest Score sheet'!S53:W53,1)</f>
        <v>0</v>
      </c>
      <c r="AY53" s="15">
        <f>COUNTIF('Contest Score sheet'!Y53:AC53,1)</f>
        <v>0</v>
      </c>
      <c r="AZ53" s="15">
        <f>COUNTIF('Contest Score sheet'!AE53:AI53,1)</f>
        <v>0</v>
      </c>
      <c r="BA53" s="15">
        <f>COUNTIF('Contest Score sheet'!AK53,1)</f>
        <v>0</v>
      </c>
      <c r="BB53" s="15">
        <f>COUNTIF('Contest Score sheet'!AL53,1)</f>
        <v>0</v>
      </c>
      <c r="BC53" s="15">
        <f>COUNTIF('Contest Score sheet'!AN53,1)</f>
        <v>0</v>
      </c>
      <c r="BD53" s="15">
        <f>COUNTIF('Contest Score sheet'!AO53,1)</f>
        <v>0</v>
      </c>
      <c r="BE53" s="15">
        <f>COUNTIF('Contest Score sheet'!AQ53,1)</f>
        <v>0</v>
      </c>
      <c r="BF53" s="15">
        <f>COUNTIF('Contest Score sheet'!AR53,1)</f>
        <v>0</v>
      </c>
      <c r="BG53" s="15">
        <f t="shared" si="11"/>
        <v>0</v>
      </c>
      <c r="BJ53" s="13" t="b">
        <f>NOT('Contest Score sheet'!AK53=1)</f>
        <v>1</v>
      </c>
      <c r="BK53" s="13" t="b">
        <f>NOT('Contest Score sheet'!AL53=1)</f>
        <v>1</v>
      </c>
      <c r="BL53" s="13" t="b">
        <f>AND('Contest Score sheet'!AL53=TRUE,'Contest Score sheet'!AL53=TRUE)</f>
        <v>0</v>
      </c>
      <c r="BM53" s="13" t="b">
        <f t="shared" si="12"/>
        <v>1</v>
      </c>
      <c r="BN53" s="14">
        <f>IF(BM53=TRUE,'Contest Score sheet'!AL53,'Contest Score sheet'!AK53+'Contest Score sheet'!AL53)</f>
        <v>0</v>
      </c>
      <c r="BO53" s="13">
        <f t="shared" si="13"/>
        <v>0</v>
      </c>
      <c r="BP53" s="13" t="b">
        <f>NOT('Contest Score sheet'!AN53=1)</f>
        <v>1</v>
      </c>
      <c r="BQ53" s="13" t="b">
        <f>NOT('Contest Score sheet'!AO53=1)</f>
        <v>1</v>
      </c>
      <c r="BR53" s="13" t="b">
        <f>AND('Contest Score sheet'!AO53=TRUE,'Contest Score sheet'!AN53=TRUE)</f>
        <v>0</v>
      </c>
      <c r="BS53" s="13" t="b">
        <f t="shared" si="14"/>
        <v>1</v>
      </c>
      <c r="BT53" s="14">
        <f>IF(BS53=TRUE,'Contest Score sheet'!AO53,'Contest Score sheet'!AO53+'Contest Score sheet'!AN53)</f>
        <v>0</v>
      </c>
      <c r="BU53" s="13">
        <f t="shared" si="15"/>
        <v>0</v>
      </c>
      <c r="BV53" s="13" t="b">
        <f>NOT('Contest Score sheet'!AQ53=1)</f>
        <v>1</v>
      </c>
      <c r="BW53" s="13" t="b">
        <f>NOT('Contest Score sheet'!AR53=1)</f>
        <v>1</v>
      </c>
      <c r="BX53" s="13" t="b">
        <f>AND('Contest Score sheet'!AQ53=TRUE,'Contest Score sheet'!AR53=TRUE)</f>
        <v>0</v>
      </c>
      <c r="BY53" s="13" t="b">
        <f t="shared" si="16"/>
        <v>1</v>
      </c>
      <c r="BZ53" s="14">
        <f>IF(BY53=TRUE,'Contest Score sheet'!AR53,'Contest Score sheet'!AQ53+'Contest Score sheet'!AR53)</f>
        <v>0</v>
      </c>
      <c r="CA53" s="13">
        <f t="shared" si="17"/>
        <v>0</v>
      </c>
    </row>
    <row r="54" spans="1:79" s="11" customFormat="1" ht="20.25" hidden="1" x14ac:dyDescent="0.3">
      <c r="A54" s="40"/>
      <c r="B54" s="41"/>
      <c r="C54" s="59">
        <f t="shared" si="44"/>
        <v>0</v>
      </c>
      <c r="D54" s="56"/>
      <c r="E54" s="22"/>
      <c r="F54" s="60">
        <f t="shared" si="45"/>
        <v>0</v>
      </c>
      <c r="G54" s="59">
        <f t="shared" si="46"/>
        <v>0</v>
      </c>
      <c r="H54" s="59">
        <f t="shared" si="47"/>
        <v>0</v>
      </c>
      <c r="I54" s="60">
        <f t="shared" si="48"/>
        <v>0</v>
      </c>
      <c r="J54" s="63">
        <f>SUM('Contest Score sheet'!BG54)</f>
        <v>0</v>
      </c>
      <c r="K54" s="59">
        <f>SUM('Contest Score sheet'!BG54*1)</f>
        <v>0</v>
      </c>
      <c r="L54" s="60">
        <f t="shared" si="49"/>
        <v>0</v>
      </c>
      <c r="M54" s="16"/>
      <c r="N54" s="16"/>
      <c r="O54" s="16"/>
      <c r="P54" s="16"/>
      <c r="Q54" s="16"/>
      <c r="R54" s="60">
        <f t="shared" si="50"/>
        <v>0</v>
      </c>
      <c r="S54" s="16"/>
      <c r="T54" s="16"/>
      <c r="U54" s="16"/>
      <c r="V54" s="16"/>
      <c r="W54" s="16"/>
      <c r="X54" s="60">
        <f t="shared" si="51"/>
        <v>0</v>
      </c>
      <c r="Y54" s="16"/>
      <c r="Z54" s="16"/>
      <c r="AA54" s="16"/>
      <c r="AB54" s="16"/>
      <c r="AC54" s="16"/>
      <c r="AD54" s="60">
        <f t="shared" si="52"/>
        <v>0</v>
      </c>
      <c r="AE54" s="16"/>
      <c r="AF54" s="16"/>
      <c r="AG54" s="16"/>
      <c r="AH54" s="16"/>
      <c r="AI54" s="16"/>
      <c r="AJ54" s="76">
        <f t="shared" si="53"/>
        <v>0</v>
      </c>
      <c r="AK54" s="16"/>
      <c r="AL54" s="16"/>
      <c r="AM54" s="60">
        <f>'Contest Score sheet'!BO54</f>
        <v>0</v>
      </c>
      <c r="AN54" s="16"/>
      <c r="AO54" s="16"/>
      <c r="AP54" s="59">
        <f>'Contest Score sheet'!BU54</f>
        <v>0</v>
      </c>
      <c r="AQ54" s="16"/>
      <c r="AR54" s="17"/>
      <c r="AS54" s="60">
        <f>'Contest Score sheet'!CA54</f>
        <v>0</v>
      </c>
      <c r="AT54" s="62">
        <f t="shared" si="54"/>
        <v>0</v>
      </c>
      <c r="AU54" s="31"/>
      <c r="AW54" s="15">
        <f>COUNTIF('Contest Score sheet'!M54:Q54,1)</f>
        <v>0</v>
      </c>
      <c r="AX54" s="15">
        <f>COUNTIF('Contest Score sheet'!S54:W54,1)</f>
        <v>0</v>
      </c>
      <c r="AY54" s="15">
        <f>COUNTIF('Contest Score sheet'!Y54:AC54,1)</f>
        <v>0</v>
      </c>
      <c r="AZ54" s="15">
        <f>COUNTIF('Contest Score sheet'!AE54:AI54,1)</f>
        <v>0</v>
      </c>
      <c r="BA54" s="15">
        <f>COUNTIF('Contest Score sheet'!AK54,1)</f>
        <v>0</v>
      </c>
      <c r="BB54" s="15">
        <f>COUNTIF('Contest Score sheet'!AL54,1)</f>
        <v>0</v>
      </c>
      <c r="BC54" s="15">
        <f>COUNTIF('Contest Score sheet'!AN54,1)</f>
        <v>0</v>
      </c>
      <c r="BD54" s="15">
        <f>COUNTIF('Contest Score sheet'!AO54,1)</f>
        <v>0</v>
      </c>
      <c r="BE54" s="15">
        <f>COUNTIF('Contest Score sheet'!AQ54,1)</f>
        <v>0</v>
      </c>
      <c r="BF54" s="15">
        <f>COUNTIF('Contest Score sheet'!AR54,1)</f>
        <v>0</v>
      </c>
      <c r="BG54" s="15">
        <f t="shared" si="11"/>
        <v>0</v>
      </c>
      <c r="BJ54" s="13" t="b">
        <f>NOT('Contest Score sheet'!AK54=1)</f>
        <v>1</v>
      </c>
      <c r="BK54" s="13" t="b">
        <f>NOT('Contest Score sheet'!AL54=1)</f>
        <v>1</v>
      </c>
      <c r="BL54" s="13" t="b">
        <f>AND('Contest Score sheet'!AL54=TRUE,'Contest Score sheet'!AL54=TRUE)</f>
        <v>0</v>
      </c>
      <c r="BM54" s="13" t="b">
        <f t="shared" si="12"/>
        <v>1</v>
      </c>
      <c r="BN54" s="14">
        <f>IF(BM54=TRUE,'Contest Score sheet'!AL54,'Contest Score sheet'!AK54+'Contest Score sheet'!AL54)</f>
        <v>0</v>
      </c>
      <c r="BO54" s="13">
        <f t="shared" si="13"/>
        <v>0</v>
      </c>
      <c r="BP54" s="13" t="b">
        <f>NOT('Contest Score sheet'!AN54=1)</f>
        <v>1</v>
      </c>
      <c r="BQ54" s="13" t="b">
        <f>NOT('Contest Score sheet'!AO54=1)</f>
        <v>1</v>
      </c>
      <c r="BR54" s="13" t="b">
        <f>AND('Contest Score sheet'!AO54=TRUE,'Contest Score sheet'!AN54=TRUE)</f>
        <v>0</v>
      </c>
      <c r="BS54" s="13" t="b">
        <f t="shared" si="14"/>
        <v>1</v>
      </c>
      <c r="BT54" s="14">
        <f>IF(BS54=TRUE,'Contest Score sheet'!AO54,'Contest Score sheet'!AO54+'Contest Score sheet'!AN54)</f>
        <v>0</v>
      </c>
      <c r="BU54" s="13">
        <f t="shared" si="15"/>
        <v>0</v>
      </c>
      <c r="BV54" s="13" t="b">
        <f>NOT('Contest Score sheet'!AQ54=1)</f>
        <v>1</v>
      </c>
      <c r="BW54" s="13" t="b">
        <f>NOT('Contest Score sheet'!AR54=1)</f>
        <v>1</v>
      </c>
      <c r="BX54" s="13" t="b">
        <f>AND('Contest Score sheet'!AQ54=TRUE,'Contest Score sheet'!AR54=TRUE)</f>
        <v>0</v>
      </c>
      <c r="BY54" s="13" t="b">
        <f t="shared" si="16"/>
        <v>1</v>
      </c>
      <c r="BZ54" s="14">
        <f>IF(BY54=TRUE,'Contest Score sheet'!AR54,'Contest Score sheet'!AQ54+'Contest Score sheet'!AR54)</f>
        <v>0</v>
      </c>
      <c r="CA54" s="13">
        <f t="shared" si="17"/>
        <v>0</v>
      </c>
    </row>
    <row r="55" spans="1:79" s="11" customFormat="1" ht="20.25" hidden="1" x14ac:dyDescent="0.3">
      <c r="A55" s="40"/>
      <c r="B55" s="41"/>
      <c r="C55" s="59">
        <f t="shared" si="44"/>
        <v>0</v>
      </c>
      <c r="D55" s="56"/>
      <c r="E55" s="56"/>
      <c r="F55" s="60">
        <f t="shared" si="45"/>
        <v>0</v>
      </c>
      <c r="G55" s="59">
        <f t="shared" si="46"/>
        <v>0</v>
      </c>
      <c r="H55" s="59">
        <f t="shared" si="47"/>
        <v>0</v>
      </c>
      <c r="I55" s="60">
        <f t="shared" si="48"/>
        <v>0</v>
      </c>
      <c r="J55" s="63">
        <f>SUM('Contest Score sheet'!BG55)</f>
        <v>0</v>
      </c>
      <c r="K55" s="59">
        <f>SUM('Contest Score sheet'!BG55*1)</f>
        <v>0</v>
      </c>
      <c r="L55" s="60">
        <f t="shared" si="49"/>
        <v>0</v>
      </c>
      <c r="M55" s="16"/>
      <c r="N55" s="16"/>
      <c r="O55" s="16"/>
      <c r="P55" s="16"/>
      <c r="Q55" s="16"/>
      <c r="R55" s="60">
        <f t="shared" si="50"/>
        <v>0</v>
      </c>
      <c r="S55" s="16"/>
      <c r="T55" s="16"/>
      <c r="U55" s="16"/>
      <c r="V55" s="16"/>
      <c r="W55" s="16"/>
      <c r="X55" s="60">
        <f t="shared" si="51"/>
        <v>0</v>
      </c>
      <c r="Y55" s="16"/>
      <c r="Z55" s="16"/>
      <c r="AA55" s="16"/>
      <c r="AB55" s="16"/>
      <c r="AC55" s="16"/>
      <c r="AD55" s="60">
        <f t="shared" si="52"/>
        <v>0</v>
      </c>
      <c r="AE55" s="16"/>
      <c r="AF55" s="16"/>
      <c r="AG55" s="16"/>
      <c r="AH55" s="16"/>
      <c r="AI55" s="16"/>
      <c r="AJ55" s="76">
        <f t="shared" si="53"/>
        <v>0</v>
      </c>
      <c r="AK55" s="16"/>
      <c r="AL55" s="16"/>
      <c r="AM55" s="60">
        <f>'Contest Score sheet'!BO55</f>
        <v>0</v>
      </c>
      <c r="AN55" s="16"/>
      <c r="AO55" s="16"/>
      <c r="AP55" s="59">
        <f>'Contest Score sheet'!BU55</f>
        <v>0</v>
      </c>
      <c r="AQ55" s="16"/>
      <c r="AR55" s="17"/>
      <c r="AS55" s="60">
        <f>'Contest Score sheet'!CA55</f>
        <v>0</v>
      </c>
      <c r="AT55" s="62">
        <f t="shared" si="54"/>
        <v>0</v>
      </c>
      <c r="AU55" s="31"/>
      <c r="AW55" s="15">
        <f>COUNTIF('Contest Score sheet'!M55:Q55,1)</f>
        <v>0</v>
      </c>
      <c r="AX55" s="15">
        <f>COUNTIF('Contest Score sheet'!S55:W55,1)</f>
        <v>0</v>
      </c>
      <c r="AY55" s="15">
        <f>COUNTIF('Contest Score sheet'!Y55:AC55,1)</f>
        <v>0</v>
      </c>
      <c r="AZ55" s="15">
        <f>COUNTIF('Contest Score sheet'!AE55:AI55,1)</f>
        <v>0</v>
      </c>
      <c r="BA55" s="15">
        <f>COUNTIF('Contest Score sheet'!AK55,1)</f>
        <v>0</v>
      </c>
      <c r="BB55" s="15">
        <f>COUNTIF('Contest Score sheet'!AL55,1)</f>
        <v>0</v>
      </c>
      <c r="BC55" s="15">
        <f>COUNTIF('Contest Score sheet'!AN55,1)</f>
        <v>0</v>
      </c>
      <c r="BD55" s="15">
        <f>COUNTIF('Contest Score sheet'!AO55,1)</f>
        <v>0</v>
      </c>
      <c r="BE55" s="15">
        <f>COUNTIF('Contest Score sheet'!AQ55,1)</f>
        <v>0</v>
      </c>
      <c r="BF55" s="15">
        <f>COUNTIF('Contest Score sheet'!AR55,1)</f>
        <v>0</v>
      </c>
      <c r="BG55" s="15">
        <f t="shared" si="11"/>
        <v>0</v>
      </c>
      <c r="BJ55" s="13" t="b">
        <f>NOT('Contest Score sheet'!AK55=1)</f>
        <v>1</v>
      </c>
      <c r="BK55" s="13" t="b">
        <f>NOT('Contest Score sheet'!AL55=1)</f>
        <v>1</v>
      </c>
      <c r="BL55" s="13" t="b">
        <f>AND('Contest Score sheet'!AL55=TRUE,'Contest Score sheet'!AL55=TRUE)</f>
        <v>0</v>
      </c>
      <c r="BM55" s="13" t="b">
        <f t="shared" si="12"/>
        <v>1</v>
      </c>
      <c r="BN55" s="14">
        <f>IF(BM55=TRUE,'Contest Score sheet'!AL55,'Contest Score sheet'!AK55+'Contest Score sheet'!AL55)</f>
        <v>0</v>
      </c>
      <c r="BO55" s="13">
        <f t="shared" si="13"/>
        <v>0</v>
      </c>
      <c r="BP55" s="13" t="b">
        <f>NOT('Contest Score sheet'!AN55=1)</f>
        <v>1</v>
      </c>
      <c r="BQ55" s="13" t="b">
        <f>NOT('Contest Score sheet'!AO55=1)</f>
        <v>1</v>
      </c>
      <c r="BR55" s="13" t="b">
        <f>AND('Contest Score sheet'!AO55=TRUE,'Contest Score sheet'!AN55=TRUE)</f>
        <v>0</v>
      </c>
      <c r="BS55" s="13" t="b">
        <f t="shared" si="14"/>
        <v>1</v>
      </c>
      <c r="BT55" s="14">
        <f>IF(BS55=TRUE,'Contest Score sheet'!AO55,'Contest Score sheet'!AO55+'Contest Score sheet'!AN55)</f>
        <v>0</v>
      </c>
      <c r="BU55" s="13">
        <f t="shared" si="15"/>
        <v>0</v>
      </c>
      <c r="BV55" s="13" t="b">
        <f>NOT('Contest Score sheet'!AQ55=1)</f>
        <v>1</v>
      </c>
      <c r="BW55" s="13" t="b">
        <f>NOT('Contest Score sheet'!AR55=1)</f>
        <v>1</v>
      </c>
      <c r="BX55" s="13" t="b">
        <f>AND('Contest Score sheet'!AQ55=TRUE,'Contest Score sheet'!AR55=TRUE)</f>
        <v>0</v>
      </c>
      <c r="BY55" s="13" t="b">
        <f t="shared" si="16"/>
        <v>1</v>
      </c>
      <c r="BZ55" s="14">
        <f>IF(BY55=TRUE,'Contest Score sheet'!AR55,'Contest Score sheet'!AQ55+'Contest Score sheet'!AR55)</f>
        <v>0</v>
      </c>
      <c r="CA55" s="13">
        <f t="shared" si="17"/>
        <v>0</v>
      </c>
    </row>
    <row r="56" spans="1:79" s="11" customFormat="1" ht="20.25" x14ac:dyDescent="0.3">
      <c r="A56" s="32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7"/>
      <c r="AN56" s="32"/>
      <c r="AO56" s="32"/>
      <c r="AP56" s="37"/>
      <c r="AQ56" s="32"/>
      <c r="AR56" s="32"/>
      <c r="AS56" s="32"/>
      <c r="AT56" s="31"/>
      <c r="AU56" s="31"/>
      <c r="AX56" s="12"/>
      <c r="AY56" s="12"/>
    </row>
    <row r="57" spans="1:79" s="11" customFormat="1" ht="20.25" x14ac:dyDescent="0.3">
      <c r="C57" s="18"/>
      <c r="F57" s="18"/>
      <c r="G57" s="18"/>
      <c r="H57" s="18"/>
      <c r="J57" s="18"/>
      <c r="AX57" s="12"/>
      <c r="AY57" s="12"/>
    </row>
    <row r="58" spans="1:79" s="11" customFormat="1" ht="21" x14ac:dyDescent="0.3">
      <c r="A58" s="88" t="s">
        <v>98</v>
      </c>
      <c r="C58" s="18"/>
      <c r="F58" s="18"/>
      <c r="G58" s="18"/>
      <c r="H58" s="18"/>
      <c r="J58" s="18"/>
      <c r="AX58" s="12"/>
      <c r="AY58" s="12"/>
    </row>
    <row r="59" spans="1:79" s="11" customFormat="1" ht="20.25" x14ac:dyDescent="0.3">
      <c r="C59" s="18"/>
      <c r="F59" s="18"/>
      <c r="G59" s="18"/>
      <c r="H59" s="18"/>
      <c r="J59" s="18"/>
      <c r="AX59" s="12"/>
      <c r="AY59" s="12"/>
    </row>
    <row r="60" spans="1:79" s="11" customFormat="1" ht="20.25" x14ac:dyDescent="0.3">
      <c r="C60" s="18"/>
      <c r="F60" s="18"/>
      <c r="G60" s="18"/>
      <c r="H60" s="18"/>
      <c r="J60" s="18"/>
      <c r="AX60" s="12"/>
      <c r="AY60" s="12"/>
    </row>
  </sheetData>
  <sheetProtection selectLockedCells="1" sort="0"/>
  <sortState ref="A5:AT40">
    <sortCondition ref="C5:C40"/>
  </sortState>
  <mergeCells count="12">
    <mergeCell ref="AQ3:AS3"/>
    <mergeCell ref="AK2:AS2"/>
    <mergeCell ref="F2:L2"/>
    <mergeCell ref="AE2:AJ3"/>
    <mergeCell ref="M2:R3"/>
    <mergeCell ref="S2:X3"/>
    <mergeCell ref="Y2:AD3"/>
    <mergeCell ref="A1:K1"/>
    <mergeCell ref="D2:E2"/>
    <mergeCell ref="A2:C2"/>
    <mergeCell ref="AK3:AM3"/>
    <mergeCell ref="AN3:AP3"/>
  </mergeCells>
  <printOptions horizontalCentered="1" verticalCentered="1" headings="1" gridLines="1"/>
  <pageMargins left="0.2" right="0.2" top="0.25" bottom="0.25" header="0.05" footer="0.05"/>
  <pageSetup scale="38" fitToWidth="2" pageOrder="overThenDown" orientation="landscape" blackAndWhite="1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A5" sqref="A5:R52"/>
    </sheetView>
  </sheetViews>
  <sheetFormatPr defaultRowHeight="15" x14ac:dyDescent="0.25"/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 thickBot="1" x14ac:dyDescent="0.3">
      <c r="A3" s="109" t="s">
        <v>32</v>
      </c>
      <c r="B3" s="109"/>
      <c r="C3" s="109"/>
      <c r="D3" s="109"/>
      <c r="E3" s="109"/>
      <c r="F3" s="109"/>
      <c r="G3" s="109" t="s">
        <v>33</v>
      </c>
      <c r="H3" s="109"/>
      <c r="I3" s="109"/>
      <c r="J3" s="109"/>
      <c r="K3" s="109"/>
      <c r="L3" s="109"/>
      <c r="M3" s="109" t="s">
        <v>30</v>
      </c>
      <c r="N3" s="109"/>
      <c r="O3" s="109"/>
      <c r="P3" s="109"/>
      <c r="Q3" s="109"/>
      <c r="R3" s="109"/>
    </row>
    <row r="4" spans="1:18" ht="30.75" thickBot="1" x14ac:dyDescent="0.3">
      <c r="A4" s="9" t="s">
        <v>2</v>
      </c>
      <c r="B4" s="3" t="s">
        <v>31</v>
      </c>
      <c r="C4" s="10" t="s">
        <v>34</v>
      </c>
      <c r="D4" s="110" t="s">
        <v>35</v>
      </c>
      <c r="E4" s="111"/>
      <c r="F4" s="112"/>
      <c r="G4" s="3"/>
      <c r="H4" s="3"/>
      <c r="I4" s="3"/>
      <c r="J4" s="110" t="s">
        <v>35</v>
      </c>
      <c r="K4" s="111"/>
      <c r="L4" s="112"/>
      <c r="M4" s="3" t="s">
        <v>2</v>
      </c>
      <c r="N4" s="3" t="s">
        <v>31</v>
      </c>
      <c r="O4" s="10" t="s">
        <v>21</v>
      </c>
      <c r="P4" s="110" t="s">
        <v>35</v>
      </c>
      <c r="Q4" s="111"/>
      <c r="R4" s="112"/>
    </row>
  </sheetData>
  <sheetProtection selectLockedCells="1"/>
  <mergeCells count="6">
    <mergeCell ref="M3:R3"/>
    <mergeCell ref="G3:L3"/>
    <mergeCell ref="A3:F3"/>
    <mergeCell ref="D4:F4"/>
    <mergeCell ref="J4:L4"/>
    <mergeCell ref="P4:R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B5" sqref="B5:L52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5"/>
      <c r="B2" s="5"/>
      <c r="C2" s="5"/>
      <c r="D2" s="1"/>
      <c r="E2" s="1"/>
      <c r="F2" s="5"/>
      <c r="G2" s="113" t="s">
        <v>25</v>
      </c>
      <c r="H2" s="115"/>
      <c r="I2" s="115"/>
      <c r="J2" s="115"/>
      <c r="K2" s="115"/>
      <c r="L2" s="21"/>
    </row>
    <row r="3" spans="1:12" x14ac:dyDescent="0.25">
      <c r="A3" s="5"/>
      <c r="B3" s="113" t="s">
        <v>36</v>
      </c>
      <c r="C3" s="115"/>
      <c r="D3" s="115"/>
      <c r="E3" s="115"/>
      <c r="F3" s="113" t="s">
        <v>24</v>
      </c>
      <c r="G3" s="114"/>
      <c r="H3" s="113" t="s">
        <v>22</v>
      </c>
      <c r="I3" s="115"/>
      <c r="J3" s="113" t="s">
        <v>23</v>
      </c>
      <c r="K3" s="115"/>
      <c r="L3" s="21"/>
    </row>
    <row r="4" spans="1:12" ht="30" x14ac:dyDescent="0.25">
      <c r="A4" s="4"/>
      <c r="B4" s="4" t="s">
        <v>26</v>
      </c>
      <c r="C4" s="4" t="s">
        <v>3</v>
      </c>
      <c r="D4" s="4" t="s">
        <v>4</v>
      </c>
      <c r="E4" s="4" t="s">
        <v>5</v>
      </c>
      <c r="F4" s="8" t="s">
        <v>19</v>
      </c>
      <c r="G4" s="8" t="s">
        <v>3</v>
      </c>
      <c r="H4" s="8" t="s">
        <v>19</v>
      </c>
      <c r="I4" s="8" t="s">
        <v>3</v>
      </c>
      <c r="J4" s="8" t="s">
        <v>19</v>
      </c>
      <c r="K4" s="8" t="s">
        <v>3</v>
      </c>
      <c r="L4" s="8" t="s">
        <v>15</v>
      </c>
    </row>
    <row r="5" spans="1:12" ht="20.25" x14ac:dyDescent="0.3">
      <c r="A5" s="15"/>
    </row>
    <row r="6" spans="1:12" ht="20.25" x14ac:dyDescent="0.3">
      <c r="A6" s="15"/>
    </row>
    <row r="7" spans="1:12" ht="20.25" x14ac:dyDescent="0.3">
      <c r="A7" s="15"/>
    </row>
    <row r="8" spans="1:12" ht="20.25" x14ac:dyDescent="0.3">
      <c r="A8" s="15"/>
    </row>
    <row r="9" spans="1:12" ht="20.25" x14ac:dyDescent="0.3">
      <c r="A9" s="15"/>
    </row>
    <row r="10" spans="1:12" ht="20.25" x14ac:dyDescent="0.3">
      <c r="A10" s="15"/>
    </row>
    <row r="11" spans="1:12" ht="20.25" x14ac:dyDescent="0.3">
      <c r="A11" s="15"/>
    </row>
    <row r="12" spans="1:12" ht="20.25" x14ac:dyDescent="0.3">
      <c r="A12" s="15"/>
    </row>
    <row r="13" spans="1:12" ht="20.25" x14ac:dyDescent="0.3">
      <c r="A13" s="15"/>
    </row>
    <row r="14" spans="1:12" ht="20.25" x14ac:dyDescent="0.3">
      <c r="A14" s="15"/>
    </row>
    <row r="15" spans="1:12" ht="20.25" x14ac:dyDescent="0.3">
      <c r="A15" s="15"/>
    </row>
    <row r="16" spans="1:12" ht="20.25" x14ac:dyDescent="0.3">
      <c r="A16" s="15"/>
    </row>
    <row r="17" spans="1:1" ht="20.25" x14ac:dyDescent="0.3">
      <c r="A17" s="15"/>
    </row>
    <row r="18" spans="1:1" ht="20.25" x14ac:dyDescent="0.3">
      <c r="A18" s="15"/>
    </row>
    <row r="19" spans="1:1" ht="20.25" x14ac:dyDescent="0.3">
      <c r="A19" s="15"/>
    </row>
    <row r="20" spans="1:1" ht="20.25" x14ac:dyDescent="0.3">
      <c r="A20" s="15"/>
    </row>
    <row r="21" spans="1:1" ht="20.25" x14ac:dyDescent="0.3">
      <c r="A21" s="15"/>
    </row>
    <row r="22" spans="1:1" ht="20.25" x14ac:dyDescent="0.3">
      <c r="A22" s="15"/>
    </row>
    <row r="23" spans="1:1" ht="20.25" x14ac:dyDescent="0.3">
      <c r="A23" s="15"/>
    </row>
    <row r="24" spans="1:1" ht="20.25" x14ac:dyDescent="0.3">
      <c r="A24" s="15"/>
    </row>
    <row r="25" spans="1:1" ht="20.25" x14ac:dyDescent="0.3">
      <c r="A25" s="15"/>
    </row>
    <row r="26" spans="1:1" ht="20.25" x14ac:dyDescent="0.3">
      <c r="A26" s="15"/>
    </row>
    <row r="27" spans="1:1" ht="20.25" x14ac:dyDescent="0.3">
      <c r="A27" s="15"/>
    </row>
    <row r="28" spans="1:1" ht="20.25" x14ac:dyDescent="0.3">
      <c r="A28" s="15"/>
    </row>
    <row r="29" spans="1:1" ht="20.25" x14ac:dyDescent="0.3">
      <c r="A29" s="15"/>
    </row>
    <row r="30" spans="1:1" ht="20.25" x14ac:dyDescent="0.3">
      <c r="A30" s="15"/>
    </row>
    <row r="31" spans="1:1" ht="20.25" x14ac:dyDescent="0.3">
      <c r="A31" s="15"/>
    </row>
    <row r="32" spans="1:1" ht="20.25" x14ac:dyDescent="0.3">
      <c r="A32" s="15"/>
    </row>
    <row r="33" spans="1:1" ht="20.25" x14ac:dyDescent="0.3">
      <c r="A33" s="15"/>
    </row>
    <row r="34" spans="1:1" ht="20.25" x14ac:dyDescent="0.3">
      <c r="A34" s="15"/>
    </row>
    <row r="35" spans="1:1" ht="20.25" x14ac:dyDescent="0.3">
      <c r="A35" s="15"/>
    </row>
    <row r="36" spans="1:1" ht="20.25" x14ac:dyDescent="0.3">
      <c r="A36" s="15"/>
    </row>
    <row r="37" spans="1:1" ht="20.25" x14ac:dyDescent="0.3">
      <c r="A37" s="15"/>
    </row>
    <row r="38" spans="1:1" ht="20.25" x14ac:dyDescent="0.3">
      <c r="A38" s="15"/>
    </row>
    <row r="39" spans="1:1" ht="20.25" x14ac:dyDescent="0.3">
      <c r="A39" s="15"/>
    </row>
    <row r="40" spans="1:1" ht="20.25" x14ac:dyDescent="0.3">
      <c r="A40" s="15"/>
    </row>
    <row r="41" spans="1:1" ht="20.25" x14ac:dyDescent="0.3">
      <c r="A41" s="15"/>
    </row>
    <row r="42" spans="1:1" ht="20.25" x14ac:dyDescent="0.3">
      <c r="A42" s="15"/>
    </row>
    <row r="43" spans="1:1" ht="20.25" x14ac:dyDescent="0.3">
      <c r="A43" s="15"/>
    </row>
    <row r="44" spans="1:1" ht="20.25" x14ac:dyDescent="0.3">
      <c r="A44" s="15"/>
    </row>
    <row r="45" spans="1:1" ht="20.25" x14ac:dyDescent="0.3">
      <c r="A45" s="15"/>
    </row>
    <row r="46" spans="1:1" ht="20.25" x14ac:dyDescent="0.3">
      <c r="A46" s="15"/>
    </row>
    <row r="47" spans="1:1" ht="20.25" x14ac:dyDescent="0.3">
      <c r="A47" s="15"/>
    </row>
    <row r="48" spans="1:1" ht="20.25" x14ac:dyDescent="0.3">
      <c r="A48" s="15"/>
    </row>
    <row r="49" spans="1:1" ht="20.25" x14ac:dyDescent="0.3">
      <c r="A49" s="15"/>
    </row>
    <row r="50" spans="1:1" ht="20.25" x14ac:dyDescent="0.3">
      <c r="A50" s="15"/>
    </row>
    <row r="51" spans="1:1" ht="20.25" x14ac:dyDescent="0.3">
      <c r="A51" s="15"/>
    </row>
    <row r="52" spans="1:1" ht="20.25" x14ac:dyDescent="0.3">
      <c r="A52" s="15"/>
    </row>
  </sheetData>
  <sheetProtection selectLockedCells="1"/>
  <mergeCells count="5">
    <mergeCell ref="F3:G3"/>
    <mergeCell ref="H3:I3"/>
    <mergeCell ref="J3:K3"/>
    <mergeCell ref="G2:K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Contest Score sheet</vt:lpstr>
      <vt:lpstr>Doubles Calculations</vt:lpstr>
      <vt:lpstr>Shots Misses</vt:lpstr>
      <vt:lpstr>'Contest Score sheet'!Print_Area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Dad</cp:lastModifiedBy>
  <cp:lastPrinted>2014-11-01T22:27:54Z</cp:lastPrinted>
  <dcterms:created xsi:type="dcterms:W3CDTF">2014-10-25T19:48:59Z</dcterms:created>
  <dcterms:modified xsi:type="dcterms:W3CDTF">2014-12-24T00:26:03Z</dcterms:modified>
</cp:coreProperties>
</file>